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90" windowWidth="21840" windowHeight="9510" activeTab="1"/>
  </bookViews>
  <sheets>
    <sheet name="수입지출예산총괄2014년" sheetId="4" r:id="rId1"/>
    <sheet name="세입예산2014(60명기준)" sheetId="5" r:id="rId2"/>
    <sheet name="세출예산2014(60명기준)" sheetId="6" r:id="rId3"/>
    <sheet name="보수일람완료" sheetId="8" r:id="rId4"/>
    <sheet name="Sheet1" sheetId="1" r:id="rId5"/>
    <sheet name="Sheet2" sheetId="2" r:id="rId6"/>
    <sheet name="Sheet3" sheetId="3" r:id="rId7"/>
  </sheets>
  <externalReferences>
    <externalReference r:id="rId8"/>
    <externalReference r:id="rId9"/>
    <externalReference r:id="rId10"/>
    <externalReference r:id="rId11"/>
  </externalReferences>
  <definedNames>
    <definedName name="_2003년도_직원보수_일람표__실로암육아원" localSheetId="0">[1]직원보수일람표!$A$1+[1]직원보수일람표!$T$1</definedName>
    <definedName name="_2003년도_직원보수_일람표__실로암육아원">[2]직원보수일람표!$A$1+[2]직원보수일람표!$T$1</definedName>
    <definedName name="_xlnm.Print_Area" localSheetId="1">'세입예산2014(60명기준)'!$A$1:$K$74</definedName>
    <definedName name="_xlnm.Print_Area" localSheetId="2">'세출예산2014(60명기준)'!$A$1:$K$170</definedName>
    <definedName name="수입지출예산총괄_양로원" localSheetId="0">수입지출예산총괄2014년!$B$1</definedName>
    <definedName name="수입지출예산총괄_양로원">#REF!</definedName>
    <definedName name="에벤직원보수일람표">[3]직원보수일람표!$A$1+[3]직원보수일람표!$T$1</definedName>
  </definedNames>
  <calcPr calcId="145621" calcMode="manual"/>
</workbook>
</file>

<file path=xl/calcChain.xml><?xml version="1.0" encoding="utf-8"?>
<calcChain xmlns="http://schemas.openxmlformats.org/spreadsheetml/2006/main">
  <c r="M13" i="8" l="1"/>
  <c r="L13" i="8"/>
  <c r="K13" i="8"/>
  <c r="J13" i="8"/>
  <c r="I13" i="8"/>
  <c r="H13" i="8"/>
  <c r="G13" i="8"/>
  <c r="F13" i="8"/>
  <c r="E13" i="8"/>
  <c r="D13" i="8"/>
  <c r="C13" i="8"/>
  <c r="N13" i="8" s="1"/>
  <c r="M12" i="8"/>
  <c r="L12" i="8"/>
  <c r="J12" i="8"/>
  <c r="I12" i="8"/>
  <c r="H12" i="8"/>
  <c r="G12" i="8"/>
  <c r="F12" i="8"/>
  <c r="E12" i="8"/>
  <c r="D12" i="8"/>
  <c r="C12" i="8"/>
  <c r="N12" i="8" s="1"/>
  <c r="M11" i="8"/>
  <c r="L11" i="8"/>
  <c r="K11" i="8"/>
  <c r="J11" i="8"/>
  <c r="I11" i="8"/>
  <c r="H11" i="8"/>
  <c r="G11" i="8"/>
  <c r="F11" i="8"/>
  <c r="E11" i="8"/>
  <c r="D11" i="8"/>
  <c r="C11" i="8"/>
  <c r="M10" i="8"/>
  <c r="L10" i="8"/>
  <c r="K10" i="8"/>
  <c r="J10" i="8"/>
  <c r="I10" i="8"/>
  <c r="H10" i="8"/>
  <c r="G10" i="8"/>
  <c r="F10" i="8"/>
  <c r="E10" i="8"/>
  <c r="D10" i="8"/>
  <c r="C10" i="8"/>
  <c r="M9" i="8"/>
  <c r="L9" i="8"/>
  <c r="K9" i="8"/>
  <c r="J9" i="8"/>
  <c r="I9" i="8"/>
  <c r="H9" i="8"/>
  <c r="G9" i="8"/>
  <c r="F9" i="8"/>
  <c r="E9" i="8"/>
  <c r="D9" i="8"/>
  <c r="N9" i="8" s="1"/>
  <c r="C9" i="8"/>
  <c r="M8" i="8"/>
  <c r="L8" i="8"/>
  <c r="K8" i="8"/>
  <c r="J8" i="8"/>
  <c r="I8" i="8"/>
  <c r="H8" i="8"/>
  <c r="G8" i="8"/>
  <c r="F8" i="8"/>
  <c r="E8" i="8"/>
  <c r="D8" i="8"/>
  <c r="C8" i="8"/>
  <c r="M7" i="8"/>
  <c r="L7" i="8"/>
  <c r="K7" i="8"/>
  <c r="J7" i="8"/>
  <c r="I7" i="8"/>
  <c r="H7" i="8"/>
  <c r="G7" i="8"/>
  <c r="F7" i="8"/>
  <c r="E7" i="8"/>
  <c r="D7" i="8"/>
  <c r="N7" i="8" s="1"/>
  <c r="C7" i="8"/>
  <c r="M6" i="8"/>
  <c r="M14" i="8" s="1"/>
  <c r="L6" i="8"/>
  <c r="L14" i="8" s="1"/>
  <c r="K6" i="8"/>
  <c r="K14" i="8" s="1"/>
  <c r="J6" i="8"/>
  <c r="J14" i="8" s="1"/>
  <c r="I6" i="8"/>
  <c r="I14" i="8" s="1"/>
  <c r="H6" i="8"/>
  <c r="H14" i="8" s="1"/>
  <c r="G6" i="8"/>
  <c r="G14" i="8" s="1"/>
  <c r="F6" i="8"/>
  <c r="F14" i="8" s="1"/>
  <c r="E6" i="8"/>
  <c r="E14" i="8" s="1"/>
  <c r="D6" i="8"/>
  <c r="D14" i="8" s="1"/>
  <c r="C6" i="8"/>
  <c r="C14" i="8" s="1"/>
  <c r="N14" i="8" s="1"/>
  <c r="N8" i="8" l="1"/>
  <c r="N11" i="8"/>
  <c r="N10" i="8"/>
  <c r="N6" i="8"/>
  <c r="I15" i="4"/>
  <c r="H130" i="6"/>
  <c r="H93" i="6"/>
  <c r="H92" i="6" s="1"/>
  <c r="H88" i="6"/>
  <c r="H61" i="6"/>
  <c r="H57" i="6"/>
  <c r="H8" i="6"/>
  <c r="H7" i="6" l="1"/>
  <c r="H84" i="6"/>
  <c r="G88" i="6"/>
  <c r="G8" i="5" l="1"/>
  <c r="G7" i="5" s="1"/>
  <c r="H8" i="5"/>
  <c r="H7" i="5" s="1"/>
  <c r="J8" i="5"/>
  <c r="J9" i="5"/>
  <c r="J10" i="5"/>
  <c r="J14" i="5"/>
  <c r="G18" i="5"/>
  <c r="G19" i="5"/>
  <c r="H19" i="5"/>
  <c r="H18" i="5" s="1"/>
  <c r="J18" i="5" s="1"/>
  <c r="J20" i="5"/>
  <c r="G21" i="5"/>
  <c r="H21" i="5"/>
  <c r="J22" i="5"/>
  <c r="J21" i="5" l="1"/>
  <c r="J7" i="5"/>
  <c r="J19" i="5"/>
  <c r="G66" i="5"/>
  <c r="H15" i="4" l="1"/>
  <c r="C15" i="4"/>
  <c r="J44" i="6" l="1"/>
  <c r="J53" i="6"/>
  <c r="J58" i="6"/>
  <c r="J59" i="6"/>
  <c r="J60" i="6"/>
  <c r="J62" i="6"/>
  <c r="J64" i="6"/>
  <c r="J74" i="6"/>
  <c r="J76" i="6"/>
  <c r="J80" i="6"/>
  <c r="J83" i="6"/>
  <c r="J88" i="6"/>
  <c r="J38" i="6"/>
  <c r="J20" i="6"/>
  <c r="J18" i="6"/>
  <c r="J9" i="6"/>
  <c r="G70" i="5" l="1"/>
  <c r="G69" i="5" s="1"/>
  <c r="G64" i="5"/>
  <c r="G63" i="5" s="1"/>
  <c r="G54" i="5"/>
  <c r="G53" i="5" s="1"/>
  <c r="G47" i="5"/>
  <c r="G46" i="5" s="1"/>
  <c r="G6" i="5" l="1"/>
  <c r="H47" i="5" l="1"/>
  <c r="H46" i="5" s="1"/>
  <c r="G152" i="6" l="1"/>
  <c r="G151" i="6" s="1"/>
  <c r="G142" i="6"/>
  <c r="G141" i="6" s="1"/>
  <c r="G139" i="6"/>
  <c r="G138" i="6" s="1"/>
  <c r="G130" i="6"/>
  <c r="G93" i="6"/>
  <c r="G84" i="6"/>
  <c r="J84" i="6" s="1"/>
  <c r="G61" i="6"/>
  <c r="J61" i="6" s="1"/>
  <c r="G57" i="6"/>
  <c r="J57" i="6" s="1"/>
  <c r="G8" i="6"/>
  <c r="J8" i="6" s="1"/>
  <c r="J153" i="6"/>
  <c r="H152" i="6"/>
  <c r="H151" i="6" s="1"/>
  <c r="J147" i="6"/>
  <c r="J146" i="6"/>
  <c r="J145" i="6"/>
  <c r="J143" i="6"/>
  <c r="H142" i="6"/>
  <c r="J140" i="6"/>
  <c r="H139" i="6"/>
  <c r="H138" i="6" s="1"/>
  <c r="J132" i="6"/>
  <c r="J131" i="6"/>
  <c r="J125" i="6"/>
  <c r="J123" i="6"/>
  <c r="J122" i="6"/>
  <c r="J121" i="6"/>
  <c r="J115" i="6"/>
  <c r="J106" i="6"/>
  <c r="J94" i="6"/>
  <c r="J91" i="6"/>
  <c r="J90" i="6"/>
  <c r="J89" i="6"/>
  <c r="J72" i="5"/>
  <c r="H70" i="5"/>
  <c r="J70" i="5" s="1"/>
  <c r="J68" i="5"/>
  <c r="J67" i="5"/>
  <c r="J66" i="5"/>
  <c r="J65" i="5"/>
  <c r="H64" i="5"/>
  <c r="H63" i="5" s="1"/>
  <c r="J55" i="5"/>
  <c r="H54" i="5"/>
  <c r="H53" i="5" s="1"/>
  <c r="J48" i="5"/>
  <c r="J35" i="5"/>
  <c r="D15" i="4"/>
  <c r="J14" i="4"/>
  <c r="E14" i="4"/>
  <c r="K13" i="4"/>
  <c r="E13" i="4"/>
  <c r="J12" i="4"/>
  <c r="E12" i="4"/>
  <c r="J11" i="4"/>
  <c r="F11" i="4"/>
  <c r="J10" i="4"/>
  <c r="J9" i="4"/>
  <c r="E9" i="4"/>
  <c r="K8" i="4"/>
  <c r="F8" i="4"/>
  <c r="K7" i="4"/>
  <c r="J6" i="4"/>
  <c r="F6" i="4"/>
  <c r="F15" i="4" l="1"/>
  <c r="J152" i="6"/>
  <c r="J142" i="6"/>
  <c r="J93" i="6"/>
  <c r="H69" i="5"/>
  <c r="H6" i="5" s="1"/>
  <c r="J6" i="5" s="1"/>
  <c r="K15" i="4"/>
  <c r="E15" i="4"/>
  <c r="J130" i="6"/>
  <c r="G7" i="6"/>
  <c r="J7" i="6" s="1"/>
  <c r="J139" i="6"/>
  <c r="H141" i="6"/>
  <c r="J141" i="6" s="1"/>
  <c r="J138" i="6"/>
  <c r="J64" i="5"/>
  <c r="J63" i="5"/>
  <c r="J46" i="5"/>
  <c r="G92" i="6"/>
  <c r="J69" i="5"/>
  <c r="J15" i="4"/>
  <c r="J53" i="5"/>
  <c r="J54" i="5"/>
  <c r="H6" i="6" l="1"/>
  <c r="J151" i="6"/>
  <c r="G6" i="6"/>
  <c r="J92" i="6"/>
  <c r="J6" i="6" l="1"/>
</calcChain>
</file>

<file path=xl/sharedStrings.xml><?xml version="1.0" encoding="utf-8"?>
<sst xmlns="http://schemas.openxmlformats.org/spreadsheetml/2006/main" count="389" uniqueCount="289">
  <si>
    <t>수입지출예산총괄(에벤에셀노인요양원)</t>
    <phoneticPr fontId="4" type="noConversion"/>
  </si>
  <si>
    <t>(단위 : 천원)</t>
    <phoneticPr fontId="4" type="noConversion"/>
  </si>
  <si>
    <t>수입</t>
    <phoneticPr fontId="4" type="noConversion"/>
  </si>
  <si>
    <t>지출</t>
    <phoneticPr fontId="4" type="noConversion"/>
  </si>
  <si>
    <t>구분(관)</t>
    <phoneticPr fontId="4" type="noConversion"/>
  </si>
  <si>
    <t xml:space="preserve">증 </t>
    <phoneticPr fontId="4" type="noConversion"/>
  </si>
  <si>
    <t>감</t>
    <phoneticPr fontId="4" type="noConversion"/>
  </si>
  <si>
    <t>증</t>
    <phoneticPr fontId="4" type="noConversion"/>
  </si>
  <si>
    <t>1.입소자부담금</t>
    <phoneticPr fontId="4" type="noConversion"/>
  </si>
  <si>
    <t>1. 사무비</t>
    <phoneticPr fontId="4" type="noConversion"/>
  </si>
  <si>
    <t>2. 사업수입</t>
    <phoneticPr fontId="4" type="noConversion"/>
  </si>
  <si>
    <t>2. 재산조성비</t>
    <phoneticPr fontId="4" type="noConversion"/>
  </si>
  <si>
    <r>
      <rPr>
        <sz val="11"/>
        <color theme="1"/>
        <rFont val="맑은 고딕"/>
        <family val="2"/>
        <charset val="129"/>
        <scheme val="minor"/>
      </rPr>
      <t>4</t>
    </r>
    <r>
      <rPr>
        <sz val="11"/>
        <rFont val="돋움"/>
        <family val="3"/>
        <charset val="129"/>
      </rPr>
      <t>.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보조금수입</t>
    </r>
    <phoneticPr fontId="4" type="noConversion"/>
  </si>
  <si>
    <t>3. 사업비</t>
    <phoneticPr fontId="4" type="noConversion"/>
  </si>
  <si>
    <t>5. 후원금수입</t>
    <phoneticPr fontId="4" type="noConversion"/>
  </si>
  <si>
    <t>6. 상환금</t>
    <phoneticPr fontId="4" type="noConversion"/>
  </si>
  <si>
    <t>7. 잡지출</t>
    <phoneticPr fontId="4" type="noConversion"/>
  </si>
  <si>
    <t>6. 요양급여수입</t>
    <phoneticPr fontId="4" type="noConversion"/>
  </si>
  <si>
    <t>8. 예비비</t>
    <phoneticPr fontId="4" type="noConversion"/>
  </si>
  <si>
    <t>8. 전입금</t>
    <phoneticPr fontId="4" type="noConversion"/>
  </si>
  <si>
    <t>9. 적립금</t>
    <phoneticPr fontId="4" type="noConversion"/>
  </si>
  <si>
    <r>
      <t>9</t>
    </r>
    <r>
      <rPr>
        <sz val="11"/>
        <rFont val="돋움"/>
        <family val="3"/>
        <charset val="129"/>
      </rPr>
      <t>.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이월금</t>
    </r>
    <phoneticPr fontId="4" type="noConversion"/>
  </si>
  <si>
    <t>10. 준비금</t>
    <phoneticPr fontId="4" type="noConversion"/>
  </si>
  <si>
    <r>
      <t>10</t>
    </r>
    <r>
      <rPr>
        <sz val="11"/>
        <rFont val="돋움"/>
        <family val="3"/>
        <charset val="129"/>
      </rPr>
      <t>.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잡수익</t>
    </r>
    <phoneticPr fontId="4" type="noConversion"/>
  </si>
  <si>
    <t>계</t>
    <phoneticPr fontId="4" type="noConversion"/>
  </si>
  <si>
    <t>세입예산명세서</t>
  </si>
  <si>
    <t xml:space="preserve">  가. 수입예산</t>
  </si>
  <si>
    <t>과                      목</t>
  </si>
  <si>
    <t>전년도</t>
  </si>
  <si>
    <t>당해연도</t>
  </si>
  <si>
    <t>증 ∇감</t>
  </si>
  <si>
    <t>산   출   근   거</t>
  </si>
  <si>
    <t>관</t>
  </si>
  <si>
    <t>항</t>
  </si>
  <si>
    <t>목</t>
  </si>
  <si>
    <t>계</t>
  </si>
  <si>
    <t>▽</t>
    <phoneticPr fontId="4" type="noConversion"/>
  </si>
  <si>
    <t>입소자부담금수입</t>
  </si>
  <si>
    <t>입소비용수입</t>
  </si>
  <si>
    <t xml:space="preserve"> 본인부담금수입</t>
  </si>
  <si>
    <t>식재료비수입</t>
  </si>
  <si>
    <t>상급침실이용료</t>
  </si>
  <si>
    <t>이미용비</t>
  </si>
  <si>
    <t>사업수입</t>
  </si>
  <si>
    <t>자체사업수입</t>
  </si>
  <si>
    <t>보조금수입</t>
  </si>
  <si>
    <t>산   출   기   초</t>
  </si>
  <si>
    <t>경상보조금수입</t>
    <phoneticPr fontId="4" type="noConversion"/>
  </si>
  <si>
    <t>10,000×2회×10명=200,000</t>
    <phoneticPr fontId="4" type="noConversion"/>
  </si>
  <si>
    <t>250×365일×10명=912,500</t>
    <phoneticPr fontId="4" type="noConversion"/>
  </si>
  <si>
    <t>10,000×1회×10명=100,000</t>
    <phoneticPr fontId="4" type="noConversion"/>
  </si>
  <si>
    <t>후원금수입</t>
  </si>
  <si>
    <t>지정후원금</t>
    <phoneticPr fontId="4" type="noConversion"/>
  </si>
  <si>
    <t>비지정후원금</t>
    <phoneticPr fontId="4" type="noConversion"/>
  </si>
  <si>
    <t>o 비지정후원금(1,200)  100,000×12회=1,200,000</t>
    <phoneticPr fontId="4" type="noConversion"/>
  </si>
  <si>
    <t>요양급여수입</t>
    <phoneticPr fontId="4" type="noConversion"/>
  </si>
  <si>
    <t>장기요양급여수입</t>
    <phoneticPr fontId="4" type="noConversion"/>
  </si>
  <si>
    <t>전입금</t>
  </si>
  <si>
    <t>법인전입금</t>
  </si>
  <si>
    <t>이월금</t>
  </si>
  <si>
    <t>전년도이월금</t>
  </si>
  <si>
    <t>잡수익</t>
    <phoneticPr fontId="4" type="noConversion"/>
  </si>
  <si>
    <t>기타예금이자수입</t>
    <phoneticPr fontId="4" type="noConversion"/>
  </si>
  <si>
    <t>예금이자 및 기타 100,000</t>
    <phoneticPr fontId="4" type="noConversion"/>
  </si>
  <si>
    <t>기타잡수입</t>
    <phoneticPr fontId="4" type="noConversion"/>
  </si>
  <si>
    <t>세출예산명세서</t>
  </si>
  <si>
    <t xml:space="preserve">  나. 지출예산</t>
  </si>
  <si>
    <t>사무비</t>
  </si>
  <si>
    <t>인건비</t>
  </si>
  <si>
    <t>급  여</t>
    <phoneticPr fontId="4" type="noConversion"/>
  </si>
  <si>
    <t>상여금</t>
    <phoneticPr fontId="4" type="noConversion"/>
  </si>
  <si>
    <t>일용잡급</t>
  </si>
  <si>
    <t>-</t>
  </si>
  <si>
    <t>제수당</t>
  </si>
  <si>
    <t>퇴직금 및</t>
  </si>
  <si>
    <t>퇴직적립금</t>
  </si>
  <si>
    <t>사회보험</t>
  </si>
  <si>
    <t>부담비용</t>
  </si>
  <si>
    <t>기타후생경비</t>
  </si>
  <si>
    <t>업무추진비</t>
  </si>
  <si>
    <t>기관운영비</t>
  </si>
  <si>
    <t>직책보조비</t>
  </si>
  <si>
    <t>회의비</t>
  </si>
  <si>
    <t>운영비</t>
  </si>
  <si>
    <t>여 비</t>
  </si>
  <si>
    <t xml:space="preserve">   * 직원연수교육 : 1,000,000           * 군청 및 관내 : 500,000</t>
    <phoneticPr fontId="4" type="noConversion"/>
  </si>
  <si>
    <t xml:space="preserve">수용비 및      </t>
  </si>
  <si>
    <t xml:space="preserve">   * 정수기점검료 : 1,200,000 (100,000×12회=1,200,000)  </t>
    <phoneticPr fontId="4" type="noConversion"/>
  </si>
  <si>
    <t>수수료</t>
  </si>
  <si>
    <t xml:space="preserve">   * 승강기점검료 : 3,000,000 (250,000×12회=3,000,000)</t>
    <phoneticPr fontId="4" type="noConversion"/>
  </si>
  <si>
    <t xml:space="preserve">   * 일반전기수수료 : 3,000,000 (250,000×12회=3,000,000)</t>
    <phoneticPr fontId="4" type="noConversion"/>
  </si>
  <si>
    <t xml:space="preserve">   * 각종수수료 : 700,000    * 등기료 및 우표료 : 500,000 </t>
    <phoneticPr fontId="4" type="noConversion"/>
  </si>
  <si>
    <t xml:space="preserve">   * 통행료 및 주차료 : 300,000        </t>
    <phoneticPr fontId="4" type="noConversion"/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</si>
  <si>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</si>
  <si>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</si>
  <si>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</si>
  <si>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</si>
  <si>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</si>
  <si>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</si>
  <si>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</si>
  <si>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시설장비유지비</t>
  </si>
  <si>
    <t>사업비</t>
  </si>
  <si>
    <t>생계비</t>
  </si>
  <si>
    <t>수용기관경비</t>
  </si>
  <si>
    <t xml:space="preserve">* 소모품 (거울, 쓰레기통, 쓰레받이, 빗자루 등) : </t>
  </si>
  <si>
    <t xml:space="preserve">     300,000×12회=3,600,000</t>
    <phoneticPr fontId="4" type="noConversion"/>
  </si>
  <si>
    <t xml:space="preserve">* 세탁세제 및 주방세제, 섬유린스 등 : </t>
  </si>
  <si>
    <t xml:space="preserve">      100,000×12회=1,200,000</t>
    <phoneticPr fontId="4" type="noConversion"/>
  </si>
  <si>
    <t xml:space="preserve">* 화장지, 고무장갑, 그릇외 : </t>
  </si>
  <si>
    <t xml:space="preserve">      200,000×12회=2,400,000</t>
    <phoneticPr fontId="4" type="noConversion"/>
  </si>
  <si>
    <t>* 바디로션, 크림, 기타생활용품 : 300,000원×12회=3,600,000</t>
    <phoneticPr fontId="4" type="noConversion"/>
  </si>
  <si>
    <t>피복비</t>
  </si>
  <si>
    <t>의료비</t>
  </si>
  <si>
    <t>장의비</t>
  </si>
  <si>
    <t>특별급식비</t>
  </si>
  <si>
    <t>연료비</t>
  </si>
  <si>
    <t>일반사업비</t>
  </si>
  <si>
    <t>의료재활사업비</t>
  </si>
  <si>
    <t>상환금</t>
  </si>
  <si>
    <t>부채상환금</t>
  </si>
  <si>
    <t>원금상환적립금</t>
    <phoneticPr fontId="4" type="noConversion"/>
  </si>
  <si>
    <t>잡지출</t>
  </si>
  <si>
    <t>잡지출</t>
    <phoneticPr fontId="4" type="noConversion"/>
  </si>
  <si>
    <t>예비비</t>
  </si>
  <si>
    <t>적립금</t>
    <phoneticPr fontId="4" type="noConversion"/>
  </si>
  <si>
    <t>운영충당적립금</t>
    <phoneticPr fontId="4" type="noConversion"/>
  </si>
  <si>
    <t>준비금</t>
    <phoneticPr fontId="4" type="noConversion"/>
  </si>
  <si>
    <t>환경개선준비금</t>
    <phoneticPr fontId="4" type="noConversion"/>
  </si>
  <si>
    <t>시설환경개선준비금</t>
    <phoneticPr fontId="4" type="noConversion"/>
  </si>
  <si>
    <t>종사자수당</t>
    <phoneticPr fontId="4" type="noConversion"/>
  </si>
  <si>
    <t>합계</t>
    <phoneticPr fontId="24" type="noConversion"/>
  </si>
  <si>
    <t>원장</t>
    <phoneticPr fontId="4" type="noConversion"/>
  </si>
  <si>
    <t>사무국장</t>
    <phoneticPr fontId="4" type="noConversion"/>
  </si>
  <si>
    <t>간호사</t>
    <phoneticPr fontId="4" type="noConversion"/>
  </si>
  <si>
    <t>사회복지사</t>
    <phoneticPr fontId="4" type="noConversion"/>
  </si>
  <si>
    <t>물리치료사</t>
    <phoneticPr fontId="4" type="noConversion"/>
  </si>
  <si>
    <t>영양사</t>
    <phoneticPr fontId="4" type="noConversion"/>
  </si>
  <si>
    <t>요양보호사</t>
    <phoneticPr fontId="4" type="noConversion"/>
  </si>
  <si>
    <t>2013예산</t>
    <phoneticPr fontId="4" type="noConversion"/>
  </si>
  <si>
    <t>예산액(2013)</t>
    <phoneticPr fontId="4" type="noConversion"/>
  </si>
  <si>
    <t>o사회복지사 및 요양보호사 실습비 500,000</t>
    <phoneticPr fontId="4" type="noConversion"/>
  </si>
  <si>
    <t>o 지정후원금(6,000)  500,000×12회=6,000,000</t>
    <phoneticPr fontId="4" type="noConversion"/>
  </si>
  <si>
    <t>19,189×1회×10명=191,890</t>
  </si>
  <si>
    <t>* 침구류 : 2,000,000원×2회=4,000,000</t>
    <phoneticPr fontId="4" type="noConversion"/>
  </si>
  <si>
    <t>10,000×1회×10명=100,000</t>
  </si>
  <si>
    <t>o월동김장비(100)</t>
  </si>
  <si>
    <t>250×365일×10명=912,500</t>
  </si>
  <si>
    <t>o 추가부식비(912)</t>
  </si>
  <si>
    <t>10,000×2회×10명=200,000</t>
  </si>
  <si>
    <t>o 춘, 추계부식비(200)</t>
  </si>
  <si>
    <t>▽</t>
  </si>
  <si>
    <t>기타보조금수입</t>
    <phoneticPr fontId="4" type="noConversion"/>
  </si>
  <si>
    <t>50,000×12회=600,000</t>
    <phoneticPr fontId="4" type="noConversion"/>
  </si>
  <si>
    <t>o 시설운영비(600)</t>
    <phoneticPr fontId="4" type="noConversion"/>
  </si>
  <si>
    <t>매월 30,000×34명×12회=12,240,000</t>
    <phoneticPr fontId="4" type="noConversion"/>
  </si>
  <si>
    <t>원장외 33명 100,000×2회×34명=6,800,000</t>
    <phoneticPr fontId="3" type="noConversion"/>
  </si>
  <si>
    <t>예산액(2014)</t>
    <phoneticPr fontId="4" type="noConversion"/>
  </si>
  <si>
    <t>원장외 31명 200,000×12회×32명=76,800,000</t>
    <phoneticPr fontId="3" type="noConversion"/>
  </si>
  <si>
    <t>1등급52,640*365일*1명*20%=3,842,720</t>
    <phoneticPr fontId="3" type="noConversion"/>
  </si>
  <si>
    <t>2등급48,850*365일*10명*20%=35,660,500</t>
    <phoneticPr fontId="3" type="noConversion"/>
  </si>
  <si>
    <t>3등급45,050*365일*39명*20%=128,257,350</t>
    <phoneticPr fontId="4" type="noConversion"/>
  </si>
  <si>
    <t>o 본인부담금(167,760,570)</t>
    <phoneticPr fontId="4" type="noConversion"/>
  </si>
  <si>
    <t>1일6,300원*365일*50명=114,975,000</t>
    <phoneticPr fontId="4" type="noConversion"/>
  </si>
  <si>
    <t>o 식재료비(114,975,000)</t>
    <phoneticPr fontId="4" type="noConversion"/>
  </si>
  <si>
    <t xml:space="preserve"> 750,000×1명=750,000</t>
    <phoneticPr fontId="3" type="noConversion"/>
  </si>
  <si>
    <t>189,853×12회×10명=22,782,360</t>
    <phoneticPr fontId="3" type="noConversion"/>
  </si>
  <si>
    <t>o 주,부식비(22,782,360)</t>
    <phoneticPr fontId="3" type="noConversion"/>
  </si>
  <si>
    <t>26,648×1회×10명=266,480</t>
    <phoneticPr fontId="3" type="noConversion"/>
  </si>
  <si>
    <t>2등급48,850*365일*1명*100%=17,830,250</t>
    <phoneticPr fontId="4" type="noConversion"/>
  </si>
  <si>
    <t>3등급45,050*365일*9명*100%=147,989,250</t>
    <phoneticPr fontId="3" type="noConversion"/>
  </si>
  <si>
    <t>"국민기초생활수급자공단지원금:165,819,500"</t>
    <phoneticPr fontId="4" type="noConversion"/>
  </si>
  <si>
    <t>1등급52,640*365일*1명*80%=15,370,880</t>
    <phoneticPr fontId="3" type="noConversion"/>
  </si>
  <si>
    <t>3등급45,050*365일*39명*80%=513,029,400</t>
    <phoneticPr fontId="3" type="noConversion"/>
  </si>
  <si>
    <t>27,490×2회×10명=549,800</t>
    <phoneticPr fontId="3" type="noConversion"/>
  </si>
  <si>
    <t>o 특별위로금(549,800)</t>
    <phoneticPr fontId="3" type="noConversion"/>
  </si>
  <si>
    <t>o 월동대책비(266,480)</t>
    <phoneticPr fontId="3" type="noConversion"/>
  </si>
  <si>
    <t>o 동내의(191,000)</t>
    <phoneticPr fontId="3" type="noConversion"/>
  </si>
  <si>
    <t>o 장의비(750,000)</t>
    <phoneticPr fontId="3" type="noConversion"/>
  </si>
  <si>
    <t>원장외 33명 200,000×12회×34명=81,600,000</t>
    <phoneticPr fontId="4" type="noConversion"/>
  </si>
  <si>
    <t>o 지역종사자수당 및 명절격려금(88,400,000)</t>
    <phoneticPr fontId="4" type="noConversion"/>
  </si>
  <si>
    <t>60,000×12회×31명=22,320,000</t>
    <phoneticPr fontId="3" type="noConversion"/>
  </si>
  <si>
    <t>o 본인부담분지원금(22,320,000)</t>
    <phoneticPr fontId="4" type="noConversion"/>
  </si>
  <si>
    <t>2등급48,850*365일*10명*80%=142,642,000</t>
    <phoneticPr fontId="3" type="noConversion"/>
  </si>
  <si>
    <t>"일반인수급자공단지원금:671,042,280"</t>
    <phoneticPr fontId="4" type="noConversion"/>
  </si>
  <si>
    <t>o 장기요양사업수입(836,861,780)</t>
    <phoneticPr fontId="4" type="noConversion"/>
  </si>
  <si>
    <t>o직원식대(12,240,000)</t>
    <phoneticPr fontId="4" type="noConversion"/>
  </si>
  <si>
    <t>예산액(2014)</t>
    <phoneticPr fontId="4" type="noConversion"/>
  </si>
  <si>
    <t>예산액(2013)</t>
    <phoneticPr fontId="4" type="noConversion"/>
  </si>
  <si>
    <t>예산액(2014)</t>
    <phoneticPr fontId="4" type="noConversion"/>
  </si>
  <si>
    <t>원장외 33명  34명 × 200,000 × 2회 = 13,600,000</t>
    <phoneticPr fontId="4" type="noConversion"/>
  </si>
  <si>
    <t>o 설, 추석 특별위로금(13,600,000)</t>
    <phoneticPr fontId="4" type="noConversion"/>
  </si>
  <si>
    <t xml:space="preserve">업무협조비  400,000 × 12회 = 4,800,000  </t>
    <phoneticPr fontId="4" type="noConversion"/>
  </si>
  <si>
    <t xml:space="preserve">회의시 제경비 100,000 × 12회 = 1,200,000   </t>
    <phoneticPr fontId="4" type="noConversion"/>
  </si>
  <si>
    <t xml:space="preserve">   * 세미나참석외 : 700,000         * 도청 : 200,000</t>
    <phoneticPr fontId="4" type="noConversion"/>
  </si>
  <si>
    <t xml:space="preserve">   * 사무용품비(토너외) : 2,400,000  (200,000×12회=2,400,000)                       </t>
    <phoneticPr fontId="4" type="noConversion"/>
  </si>
  <si>
    <t xml:space="preserve">   * 광고료 및 홈페이지비용, 달력제작비 : 4,000,000</t>
    <phoneticPr fontId="4" type="noConversion"/>
  </si>
  <si>
    <t xml:space="preserve">   * 시설협회비 : 2,000,000  (140,000×12회=1,680,000) </t>
    <phoneticPr fontId="4" type="noConversion"/>
  </si>
  <si>
    <t xml:space="preserve">   * 소규모 수선비 및 오물수거료 : 2,700,000 *사진현상료 : 200,000</t>
    <phoneticPr fontId="4" type="noConversion"/>
  </si>
  <si>
    <t xml:space="preserve">   * 전화요금 : 월 270,000 × 12회 = 3,240,000</t>
    <phoneticPr fontId="4" type="noConversion"/>
  </si>
  <si>
    <t xml:space="preserve">   * 화재(대인,대물),자동차보험료:800,000×2대=1,600,000 </t>
    <phoneticPr fontId="4" type="noConversion"/>
  </si>
  <si>
    <t xml:space="preserve">   * 직원 및 어르신 손해배상보험료 : 4,500,000         </t>
    <phoneticPr fontId="4" type="noConversion"/>
  </si>
  <si>
    <t>o 춘, 추계부식비(200,000)</t>
    <phoneticPr fontId="4" type="noConversion"/>
  </si>
  <si>
    <t>o 추가부식비(912,000)</t>
    <phoneticPr fontId="4" type="noConversion"/>
  </si>
  <si>
    <t>o월동김장비(100,000)</t>
    <phoneticPr fontId="4" type="noConversion"/>
  </si>
  <si>
    <t>* 기저귀류 : 2,500,000원×12회=30,000,000</t>
    <phoneticPr fontId="4" type="noConversion"/>
  </si>
  <si>
    <t>15,000×12회×10명=1,800,000</t>
    <phoneticPr fontId="3" type="noConversion"/>
  </si>
  <si>
    <t>o 일반피복비(1,800,000)</t>
    <phoneticPr fontId="3" type="noConversion"/>
  </si>
  <si>
    <t>o 동내의(191,890)</t>
    <phoneticPr fontId="3" type="noConversion"/>
  </si>
  <si>
    <t>25,000×2회×50명=2,500,000</t>
    <phoneticPr fontId="4" type="noConversion"/>
  </si>
  <si>
    <t>o 일반원복(2,500,000)</t>
    <phoneticPr fontId="4" type="noConversion"/>
  </si>
  <si>
    <t>o 의약품 : 700,000 × 6회 = 4,200,000</t>
    <phoneticPr fontId="4" type="noConversion"/>
  </si>
  <si>
    <t>o 장의비(500) : 1명 × 750,000 = 750,000</t>
    <phoneticPr fontId="4" type="noConversion"/>
  </si>
  <si>
    <t>월400,000 × 12회 = 4,800,000</t>
    <phoneticPr fontId="4" type="noConversion"/>
  </si>
  <si>
    <t xml:space="preserve">o 특별급식비 :                          </t>
    <phoneticPr fontId="4" type="noConversion"/>
  </si>
  <si>
    <t>1,700원 × 330리터 × 12회 = 6,732,000</t>
    <phoneticPr fontId="4" type="noConversion"/>
  </si>
  <si>
    <t>o 취사연료비</t>
    <phoneticPr fontId="4" type="noConversion"/>
  </si>
  <si>
    <t xml:space="preserve">o 프로그램운영 각종 사업비         </t>
    <phoneticPr fontId="4" type="noConversion"/>
  </si>
  <si>
    <t>700,000 × 12회 = 8,400,000(생일잔치,후원자의 날, 효도축제,지역주민초청등)</t>
    <phoneticPr fontId="4" type="noConversion"/>
  </si>
  <si>
    <t>시설물환경개선 및 정원사업비</t>
    <phoneticPr fontId="4" type="noConversion"/>
  </si>
  <si>
    <t>원장 1명 × 2,300,000 × 12월 = 27,600,000</t>
    <phoneticPr fontId="4" type="noConversion"/>
  </si>
  <si>
    <t>사무국장 1명 × 1,400,000× 12월 = 16,800,000</t>
    <phoneticPr fontId="4" type="noConversion"/>
  </si>
  <si>
    <t>사회복지사 2명 × 1,100,000× 12월 = 26,400,000</t>
    <phoneticPr fontId="4" type="noConversion"/>
  </si>
  <si>
    <t>간호조무사 1명 × 1,200,000 ×12월 = 14,400,000</t>
    <phoneticPr fontId="4" type="noConversion"/>
  </si>
  <si>
    <t>영양사 1명 × 1,200,000 × 12월 = 14,400,000</t>
    <phoneticPr fontId="4" type="noConversion"/>
  </si>
  <si>
    <t>매월(34명) 8,800,000 × 12회 = 105,600,000</t>
    <phoneticPr fontId="3" type="noConversion"/>
  </si>
  <si>
    <t>o 연장근로수당(105,600,000)</t>
    <phoneticPr fontId="3" type="noConversion"/>
  </si>
  <si>
    <t>매월(18명) 1,800,000 × 12회 = 21,600,000</t>
    <phoneticPr fontId="3" type="noConversion"/>
  </si>
  <si>
    <t>매월(34명) 3,400,000 × 12회 = 40,800,000</t>
    <phoneticPr fontId="3" type="noConversion"/>
  </si>
  <si>
    <t>2,800,000 × 12회 = 33,600,000</t>
    <phoneticPr fontId="4" type="noConversion"/>
  </si>
  <si>
    <t>o 공단처우개선비(40,800,000)</t>
    <phoneticPr fontId="3" type="noConversion"/>
  </si>
  <si>
    <t>o 조정수당(33,600,000)</t>
    <phoneticPr fontId="4" type="noConversion"/>
  </si>
  <si>
    <t>o 야간근로수당(21,600,000)</t>
    <phoneticPr fontId="3" type="noConversion"/>
  </si>
  <si>
    <t>o 지역종사자수당(76,800,000)</t>
    <phoneticPr fontId="3" type="noConversion"/>
  </si>
  <si>
    <t>요양보호사(조리원) 26명 × 850,000 × 12월 = 265,200,000</t>
    <phoneticPr fontId="4" type="noConversion"/>
  </si>
  <si>
    <t>간호사 1명 × 1,300,000 ×12월 = 15,600,000</t>
    <phoneticPr fontId="4" type="noConversion"/>
  </si>
  <si>
    <t>물리치료사 2명 × 1,300,000 × 12월 = 31,200,000</t>
    <phoneticPr fontId="4" type="noConversion"/>
  </si>
  <si>
    <t>o 급여(411,600,000)</t>
    <phoneticPr fontId="4" type="noConversion"/>
  </si>
  <si>
    <t>300,000 × 12회 = 3,600,000</t>
    <phoneticPr fontId="4" type="noConversion"/>
  </si>
  <si>
    <t>o 근속수당(3,600,000)</t>
    <phoneticPr fontId="4" type="noConversion"/>
  </si>
  <si>
    <t>500,000 × 12회 = 6,000,000</t>
    <phoneticPr fontId="4" type="noConversion"/>
  </si>
  <si>
    <t>o 자격수당(6,000,000)</t>
    <phoneticPr fontId="3" type="noConversion"/>
  </si>
  <si>
    <t>2,200,000 × 12회 = 26,400,000</t>
    <phoneticPr fontId="4" type="noConversion"/>
  </si>
  <si>
    <t>o 휴일근무수당(26,400,000)</t>
    <phoneticPr fontId="3" type="noConversion"/>
  </si>
  <si>
    <t>매월(14명) 1,600,000 × 12회 = 19,200,000</t>
    <phoneticPr fontId="3" type="noConversion"/>
  </si>
  <si>
    <t>o 직책보조비(19,200,000)</t>
    <phoneticPr fontId="3" type="noConversion"/>
  </si>
  <si>
    <t>745,200,000 ÷ 12회 = 62,100,000(미충당퇴직금13,000,000)</t>
    <phoneticPr fontId="4" type="noConversion"/>
  </si>
  <si>
    <t>o 퇴직적립금(75,100,000)</t>
    <phoneticPr fontId="4" type="noConversion"/>
  </si>
  <si>
    <t xml:space="preserve">   * 소식지 발간 및 각종 서류 인쇄비 : 3,573,560</t>
    <phoneticPr fontId="4" type="noConversion"/>
  </si>
  <si>
    <t>745,200,000 × 0.029 = 21,610,800</t>
    <phoneticPr fontId="4" type="noConversion"/>
  </si>
  <si>
    <t>21,610,800 × 0.0655 = 1,415,500</t>
    <phoneticPr fontId="4" type="noConversion"/>
  </si>
  <si>
    <t>o 국민건강보험료(23,026,300)</t>
    <phoneticPr fontId="4" type="noConversion"/>
  </si>
  <si>
    <t>o 국민연금(33,534,000)</t>
    <phoneticPr fontId="4" type="noConversion"/>
  </si>
  <si>
    <t>745,200,000 × 0.045 = 33,534,000</t>
    <phoneticPr fontId="4" type="noConversion"/>
  </si>
  <si>
    <t>745,200,000 × 0.008 = 5,961,600</t>
    <phoneticPr fontId="4" type="noConversion"/>
  </si>
  <si>
    <t>o 고용보험(5,961,600)</t>
    <phoneticPr fontId="4" type="noConversion"/>
  </si>
  <si>
    <t>745,200,000 × 0.005 = 3,726,000</t>
    <phoneticPr fontId="4" type="noConversion"/>
  </si>
  <si>
    <t>o 산재보험(3,726,000)</t>
    <phoneticPr fontId="4" type="noConversion"/>
  </si>
  <si>
    <t>2014예산</t>
    <phoneticPr fontId="4" type="noConversion"/>
  </si>
  <si>
    <t xml:space="preserve">   * 일반전기요금 : 월 2,000,000×12회=24,000,000  </t>
    <phoneticPr fontId="4" type="noConversion"/>
  </si>
  <si>
    <t>지붕방수공사비외 22,000,000</t>
    <phoneticPr fontId="3" type="noConversion"/>
  </si>
  <si>
    <t>* 적립금 : 3,000,000원×12회=36,000,000</t>
    <phoneticPr fontId="4" type="noConversion"/>
  </si>
  <si>
    <t>500,000 × 4회 = 2,000,000</t>
    <phoneticPr fontId="4" type="noConversion"/>
  </si>
  <si>
    <t xml:space="preserve">o 직원후생 및 단합대회(2,000,000)    </t>
    <phoneticPr fontId="4" type="noConversion"/>
  </si>
  <si>
    <t xml:space="preserve">   * 각종제세공과금 : 500,000</t>
    <phoneticPr fontId="4" type="noConversion"/>
  </si>
  <si>
    <t xml:space="preserve">   * 기타 : 500,000              </t>
    <phoneticPr fontId="4" type="noConversion"/>
  </si>
  <si>
    <t xml:space="preserve">   * 정비 및 검사비 : 500,000</t>
    <phoneticPr fontId="4" type="noConversion"/>
  </si>
  <si>
    <t xml:space="preserve">   * 차량소모품비, 부품대 : 500,000</t>
    <phoneticPr fontId="4" type="noConversion"/>
  </si>
  <si>
    <t xml:space="preserve">   * 차량유류대 : 400,000 ×12회 = 4,800,000 </t>
    <phoneticPr fontId="4" type="noConversion"/>
  </si>
  <si>
    <t xml:space="preserve">   * 기타운영비(간병비외) : 400,000×12회=4,800,000  </t>
    <phoneticPr fontId="4" type="noConversion"/>
  </si>
  <si>
    <t>* 각종비품(차량외)수리비 월400,000*12회=4,800,000</t>
    <phoneticPr fontId="4" type="noConversion"/>
  </si>
  <si>
    <t>* 의료장비외 기타장비구입비 8,648,000</t>
    <phoneticPr fontId="4" type="noConversion"/>
  </si>
  <si>
    <t>(단위 : 원)</t>
    <phoneticPr fontId="3" type="noConversion"/>
  </si>
  <si>
    <t>예산액(2014)</t>
    <phoneticPr fontId="4" type="noConversion"/>
  </si>
  <si>
    <t>예산액(2013)</t>
    <phoneticPr fontId="4" type="noConversion"/>
  </si>
  <si>
    <t>예산액(2013)</t>
    <phoneticPr fontId="4" type="noConversion"/>
  </si>
  <si>
    <t>2014년 임.직원 보수일람표</t>
    <phoneticPr fontId="4" type="noConversion"/>
  </si>
  <si>
    <t>성명</t>
  </si>
  <si>
    <t>급여</t>
    <phoneticPr fontId="4" type="noConversion"/>
  </si>
  <si>
    <t>처우개선비</t>
    <phoneticPr fontId="4" type="noConversion"/>
  </si>
  <si>
    <t>근속수당</t>
  </si>
  <si>
    <t>자격수당</t>
  </si>
  <si>
    <t>연장근무수당</t>
    <phoneticPr fontId="4" type="noConversion"/>
  </si>
  <si>
    <t>야간근무수당</t>
    <phoneticPr fontId="4" type="noConversion"/>
  </si>
  <si>
    <t>휴일근무수당</t>
    <phoneticPr fontId="4" type="noConversion"/>
  </si>
  <si>
    <t>조정수당</t>
  </si>
  <si>
    <t>퇴직적립금</t>
    <phoneticPr fontId="4" type="noConversion"/>
  </si>
  <si>
    <t>간호조무사</t>
    <phoneticPr fontId="4" type="noConversion"/>
  </si>
  <si>
    <t xml:space="preserve">                     </t>
    <phoneticPr fontId="4" type="noConversion"/>
  </si>
  <si>
    <t xml:space="preserve">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</si>
</sst>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_);\(#,##0\)"/>
    <numFmt numFmtId="177" formatCode="#,##0_ "/>
    <numFmt numFmtId="178" formatCode="00"/>
    <numFmt numFmtId="179" formatCode="#,##0;[Red]#,##0"/>
    <numFmt numFmtId="180" formatCode="#,##0_);[Red]\(#,##0\)"/>
  </numFmts>
  <fonts count="5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name val="돋움"/>
      <family val="3"/>
      <charset val="129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11"/>
      <color indexed="0"/>
      <name val="돋움"/>
      <family val="3"/>
      <charset val="129"/>
    </font>
    <font>
      <b/>
      <sz val="24"/>
      <color indexed="0"/>
      <name val="돋움"/>
      <family val="3"/>
      <charset val="129"/>
    </font>
    <font>
      <b/>
      <sz val="11"/>
      <color indexed="0"/>
      <name val="돋움"/>
      <family val="3"/>
      <charset val="129"/>
    </font>
    <font>
      <b/>
      <sz val="14"/>
      <color indexed="0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b/>
      <sz val="10"/>
      <color indexed="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b/>
      <sz val="9"/>
      <color indexed="0"/>
      <name val="돋움"/>
      <family val="3"/>
      <charset val="129"/>
    </font>
    <font>
      <b/>
      <sz val="7"/>
      <color indexed="8"/>
      <name val="돋움"/>
      <family val="3"/>
      <charset val="129"/>
    </font>
    <font>
      <b/>
      <sz val="12"/>
      <color indexed="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9"/>
      <name val="돋움"/>
      <family val="3"/>
      <charset val="129"/>
    </font>
    <font>
      <b/>
      <sz val="14"/>
      <name val="굴림체"/>
      <family val="3"/>
      <charset val="129"/>
    </font>
    <font>
      <sz val="8"/>
      <name val="맑은 고딕"/>
      <family val="3"/>
      <charset val="129"/>
    </font>
    <font>
      <b/>
      <sz val="6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6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name val="함초롬바탕"/>
      <family val="1"/>
      <charset val="129"/>
    </font>
    <font>
      <sz val="8"/>
      <name val="함초롬바탕"/>
      <family val="1"/>
      <charset val="129"/>
    </font>
    <font>
      <b/>
      <sz val="8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</patternFill>
    </fill>
  </fills>
  <borders count="8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0">
    <xf numFmtId="0" fontId="0" fillId="0" borderId="0">
      <alignment vertical="center"/>
    </xf>
    <xf numFmtId="0" fontId="1" fillId="0" borderId="0"/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41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27" fillId="0" borderId="0">
      <alignment vertical="center"/>
    </xf>
    <xf numFmtId="0" fontId="1" fillId="0" borderId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2" borderId="75" applyNumberFormat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1" fillId="23" borderId="76" applyNumberFormat="0" applyFont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5" borderId="77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1" fillId="0" borderId="78" applyNumberFormat="0" applyFill="0" applyAlignment="0" applyProtection="0">
      <alignment vertical="center"/>
    </xf>
    <xf numFmtId="0" fontId="42" fillId="0" borderId="79" applyNumberFormat="0" applyFill="0" applyAlignment="0" applyProtection="0">
      <alignment vertical="center"/>
    </xf>
    <xf numFmtId="0" fontId="43" fillId="26" borderId="75" applyNumberFormat="0" applyAlignment="0" applyProtection="0">
      <alignment vertical="center"/>
    </xf>
    <xf numFmtId="0" fontId="44" fillId="0" borderId="80" applyNumberFormat="0" applyFill="0" applyAlignment="0" applyProtection="0">
      <alignment vertical="center"/>
    </xf>
    <xf numFmtId="0" fontId="45" fillId="0" borderId="81" applyNumberFormat="0" applyFill="0" applyAlignment="0" applyProtection="0">
      <alignment vertical="center"/>
    </xf>
    <xf numFmtId="0" fontId="46" fillId="0" borderId="82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9" fillId="22" borderId="83" applyNumberFormat="0" applyAlignment="0" applyProtection="0">
      <alignment vertical="center"/>
    </xf>
    <xf numFmtId="0" fontId="27" fillId="0" borderId="0">
      <alignment vertical="center"/>
    </xf>
  </cellStyleXfs>
  <cellXfs count="434">
    <xf numFmtId="0" fontId="0" fillId="0" borderId="0" xfId="0">
      <alignment vertical="center"/>
    </xf>
    <xf numFmtId="0" fontId="1" fillId="0" borderId="0" xfId="1"/>
    <xf numFmtId="0" fontId="6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176" fontId="1" fillId="0" borderId="5" xfId="1" applyNumberFormat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177" fontId="1" fillId="0" borderId="5" xfId="1" applyNumberFormat="1" applyFont="1" applyBorder="1" applyAlignment="1">
      <alignment horizontal="left" vertical="center"/>
    </xf>
    <xf numFmtId="177" fontId="1" fillId="0" borderId="5" xfId="1" applyNumberFormat="1" applyFont="1" applyBorder="1" applyAlignment="1">
      <alignment vertical="center"/>
    </xf>
    <xf numFmtId="177" fontId="1" fillId="0" borderId="6" xfId="1" applyNumberFormat="1" applyFont="1" applyBorder="1" applyAlignment="1">
      <alignment vertical="center"/>
    </xf>
    <xf numFmtId="0" fontId="8" fillId="0" borderId="4" xfId="1" applyFont="1" applyBorder="1" applyAlignment="1">
      <alignment horizontal="left" vertical="center"/>
    </xf>
    <xf numFmtId="177" fontId="1" fillId="0" borderId="5" xfId="1" applyNumberFormat="1" applyFont="1" applyBorder="1" applyAlignment="1">
      <alignment horizontal="right" vertical="center"/>
    </xf>
    <xf numFmtId="0" fontId="1" fillId="0" borderId="5" xfId="1" applyFont="1" applyBorder="1" applyAlignment="1">
      <alignment horizontal="right" vertical="center"/>
    </xf>
    <xf numFmtId="0" fontId="0" fillId="0" borderId="4" xfId="1" applyFont="1" applyBorder="1" applyAlignment="1">
      <alignment horizontal="left" vertical="center"/>
    </xf>
    <xf numFmtId="177" fontId="1" fillId="0" borderId="9" xfId="1" applyNumberFormat="1" applyFont="1" applyFill="1" applyBorder="1" applyAlignment="1">
      <alignment vertical="center"/>
    </xf>
    <xf numFmtId="0" fontId="0" fillId="0" borderId="10" xfId="1" applyFont="1" applyBorder="1" applyAlignment="1">
      <alignment horizontal="left" vertical="center"/>
    </xf>
    <xf numFmtId="177" fontId="1" fillId="0" borderId="11" xfId="1" applyNumberFormat="1" applyFont="1" applyBorder="1" applyAlignment="1">
      <alignment horizontal="right" vertical="center"/>
    </xf>
    <xf numFmtId="0" fontId="5" fillId="0" borderId="12" xfId="1" applyFont="1" applyBorder="1" applyAlignment="1">
      <alignment horizontal="center" vertical="center"/>
    </xf>
    <xf numFmtId="177" fontId="1" fillId="0" borderId="13" xfId="1" applyNumberFormat="1" applyFont="1" applyBorder="1" applyAlignment="1">
      <alignment horizontal="right" vertical="center"/>
    </xf>
    <xf numFmtId="177" fontId="1" fillId="0" borderId="13" xfId="1" applyNumberFormat="1" applyFont="1" applyBorder="1" applyAlignment="1">
      <alignment horizontal="center" vertical="center"/>
    </xf>
    <xf numFmtId="177" fontId="1" fillId="0" borderId="13" xfId="1" applyNumberFormat="1" applyFont="1" applyBorder="1" applyAlignment="1">
      <alignment vertical="center"/>
    </xf>
    <xf numFmtId="177" fontId="1" fillId="0" borderId="14" xfId="1" applyNumberFormat="1" applyFont="1" applyBorder="1" applyAlignment="1">
      <alignment vertical="center"/>
    </xf>
    <xf numFmtId="176" fontId="1" fillId="0" borderId="0" xfId="1" applyNumberFormat="1"/>
    <xf numFmtId="41" fontId="11" fillId="0" borderId="0" xfId="5" applyNumberFormat="1" applyFont="1" applyFill="1" applyBorder="1" applyAlignment="1" applyProtection="1">
      <alignment vertical="center"/>
    </xf>
    <xf numFmtId="41" fontId="10" fillId="0" borderId="0" xfId="5" applyNumberFormat="1" applyFont="1" applyFill="1" applyBorder="1" applyAlignment="1" applyProtection="1">
      <alignment horizontal="center" vertical="center"/>
    </xf>
    <xf numFmtId="41" fontId="13" fillId="0" borderId="20" xfId="5" applyNumberFormat="1" applyFont="1" applyFill="1" applyBorder="1" applyAlignment="1" applyProtection="1">
      <alignment horizontal="center" vertical="center"/>
    </xf>
    <xf numFmtId="41" fontId="14" fillId="0" borderId="26" xfId="5" applyNumberFormat="1" applyFont="1" applyFill="1" applyBorder="1" applyAlignment="1" applyProtection="1">
      <alignment horizontal="center" vertical="center"/>
    </xf>
    <xf numFmtId="177" fontId="14" fillId="0" borderId="25" xfId="5" applyNumberFormat="1" applyFont="1" applyFill="1" applyBorder="1" applyAlignment="1" applyProtection="1">
      <alignment horizontal="left" vertical="center"/>
    </xf>
    <xf numFmtId="41" fontId="14" fillId="0" borderId="27" xfId="5" applyNumberFormat="1" applyFont="1" applyFill="1" applyBorder="1" applyAlignment="1" applyProtection="1">
      <alignment horizontal="center" vertical="center"/>
    </xf>
    <xf numFmtId="178" fontId="11" fillId="0" borderId="28" xfId="5" applyNumberFormat="1" applyFont="1" applyFill="1" applyBorder="1" applyAlignment="1" applyProtection="1">
      <alignment horizontal="center" vertical="center"/>
    </xf>
    <xf numFmtId="41" fontId="15" fillId="0" borderId="26" xfId="5" applyNumberFormat="1" applyFont="1" applyFill="1" applyBorder="1" applyAlignment="1" applyProtection="1">
      <alignment horizontal="center" vertical="center" wrapText="1"/>
    </xf>
    <xf numFmtId="41" fontId="11" fillId="0" borderId="26" xfId="5" applyNumberFormat="1" applyFont="1" applyFill="1" applyBorder="1" applyAlignment="1" applyProtection="1">
      <alignment horizontal="center" vertical="center"/>
    </xf>
    <xf numFmtId="41" fontId="11" fillId="0" borderId="29" xfId="5" applyNumberFormat="1" applyFont="1" applyFill="1" applyBorder="1" applyAlignment="1" applyProtection="1">
      <alignment horizontal="center" vertical="center"/>
    </xf>
    <xf numFmtId="41" fontId="11" fillId="0" borderId="19" xfId="5" applyNumberFormat="1" applyFont="1" applyFill="1" applyBorder="1" applyAlignment="1" applyProtection="1">
      <alignment horizontal="center" vertical="center"/>
    </xf>
    <xf numFmtId="0" fontId="15" fillId="0" borderId="30" xfId="5" applyNumberFormat="1" applyFont="1" applyFill="1" applyBorder="1" applyAlignment="1" applyProtection="1">
      <alignment horizontal="center" vertical="center"/>
    </xf>
    <xf numFmtId="41" fontId="13" fillId="0" borderId="11" xfId="5" applyNumberFormat="1" applyFont="1" applyFill="1" applyBorder="1" applyAlignment="1" applyProtection="1">
      <alignment horizontal="center" vertical="center"/>
    </xf>
    <xf numFmtId="41" fontId="11" fillId="0" borderId="11" xfId="5" applyNumberFormat="1" applyFont="1" applyFill="1" applyBorder="1" applyAlignment="1" applyProtection="1">
      <alignment horizontal="center" vertical="center"/>
    </xf>
    <xf numFmtId="41" fontId="14" fillId="0" borderId="11" xfId="5" applyNumberFormat="1" applyFont="1" applyFill="1" applyBorder="1" applyAlignment="1" applyProtection="1">
      <alignment horizontal="center" vertical="center"/>
    </xf>
    <xf numFmtId="177" fontId="14" fillId="0" borderId="30" xfId="5" applyNumberFormat="1" applyFont="1" applyFill="1" applyBorder="1" applyAlignment="1" applyProtection="1">
      <alignment horizontal="left" vertical="center"/>
    </xf>
    <xf numFmtId="41" fontId="14" fillId="0" borderId="31" xfId="5" applyNumberFormat="1" applyFont="1" applyFill="1" applyBorder="1" applyAlignment="1" applyProtection="1">
      <alignment horizontal="center" vertical="center"/>
    </xf>
    <xf numFmtId="41" fontId="11" fillId="0" borderId="32" xfId="5" applyNumberFormat="1" applyFont="1" applyFill="1" applyBorder="1" applyAlignment="1" applyProtection="1">
      <alignment horizontal="center" vertical="center"/>
    </xf>
    <xf numFmtId="41" fontId="14" fillId="0" borderId="5" xfId="5" applyNumberFormat="1" applyFont="1" applyFill="1" applyBorder="1" applyAlignment="1" applyProtection="1">
      <alignment horizontal="center" vertical="center"/>
    </xf>
    <xf numFmtId="177" fontId="14" fillId="0" borderId="33" xfId="5" applyNumberFormat="1" applyFont="1" applyFill="1" applyBorder="1" applyAlignment="1" applyProtection="1">
      <alignment horizontal="left" vertical="center"/>
    </xf>
    <xf numFmtId="41" fontId="14" fillId="0" borderId="6" xfId="5" applyNumberFormat="1" applyFont="1" applyFill="1" applyBorder="1" applyAlignment="1" applyProtection="1">
      <alignment horizontal="center" vertical="center"/>
    </xf>
    <xf numFmtId="41" fontId="14" fillId="0" borderId="8" xfId="5" applyNumberFormat="1" applyFont="1" applyFill="1" applyBorder="1" applyAlignment="1" applyProtection="1">
      <alignment horizontal="center" vertical="center"/>
    </xf>
    <xf numFmtId="177" fontId="14" fillId="0" borderId="32" xfId="5" applyNumberFormat="1" applyFont="1" applyFill="1" applyBorder="1" applyAlignment="1" applyProtection="1">
      <alignment horizontal="left" vertical="center"/>
    </xf>
    <xf numFmtId="41" fontId="14" fillId="0" borderId="22" xfId="5" applyNumberFormat="1" applyFont="1" applyFill="1" applyBorder="1" applyAlignment="1" applyProtection="1">
      <alignment vertical="center"/>
    </xf>
    <xf numFmtId="41" fontId="11" fillId="0" borderId="20" xfId="5" applyNumberFormat="1" applyFont="1" applyFill="1" applyBorder="1" applyAlignment="1" applyProtection="1">
      <alignment horizontal="center" vertical="center"/>
    </xf>
    <xf numFmtId="41" fontId="14" fillId="0" borderId="19" xfId="5" applyNumberFormat="1" applyFont="1" applyFill="1" applyBorder="1" applyAlignment="1" applyProtection="1">
      <alignment horizontal="center" vertical="center"/>
    </xf>
    <xf numFmtId="177" fontId="14" fillId="0" borderId="20" xfId="5" applyNumberFormat="1" applyFont="1" applyFill="1" applyBorder="1" applyAlignment="1" applyProtection="1">
      <alignment horizontal="left" vertical="center"/>
    </xf>
    <xf numFmtId="41" fontId="14" fillId="0" borderId="22" xfId="5" applyNumberFormat="1" applyFont="1" applyFill="1" applyBorder="1" applyAlignment="1" applyProtection="1">
      <alignment horizontal="left" vertical="center"/>
    </xf>
    <xf numFmtId="41" fontId="14" fillId="0" borderId="34" xfId="5" applyNumberFormat="1" applyFont="1" applyFill="1" applyBorder="1" applyAlignment="1" applyProtection="1">
      <alignment horizontal="left" vertical="center"/>
    </xf>
    <xf numFmtId="41" fontId="11" fillId="0" borderId="30" xfId="5" applyNumberFormat="1" applyFont="1" applyFill="1" applyBorder="1" applyAlignment="1" applyProtection="1">
      <alignment horizontal="center" vertical="center"/>
    </xf>
    <xf numFmtId="41" fontId="14" fillId="0" borderId="35" xfId="5" applyNumberFormat="1" applyFont="1" applyFill="1" applyBorder="1" applyAlignment="1" applyProtection="1">
      <alignment horizontal="left" vertical="center"/>
    </xf>
    <xf numFmtId="41" fontId="14" fillId="0" borderId="30" xfId="5" applyNumberFormat="1" applyFont="1" applyFill="1" applyBorder="1" applyAlignment="1" applyProtection="1">
      <alignment horizontal="center" vertical="center"/>
    </xf>
    <xf numFmtId="41" fontId="14" fillId="0" borderId="6" xfId="5" applyNumberFormat="1" applyFont="1" applyFill="1" applyBorder="1" applyAlignment="1" applyProtection="1">
      <alignment horizontal="left" vertical="center"/>
    </xf>
    <xf numFmtId="41" fontId="11" fillId="0" borderId="36" xfId="5" applyNumberFormat="1" applyFont="1" applyFill="1" applyBorder="1" applyAlignment="1" applyProtection="1">
      <alignment horizontal="center" vertical="center"/>
    </xf>
    <xf numFmtId="41" fontId="11" fillId="0" borderId="37" xfId="5" applyNumberFormat="1" applyFont="1" applyFill="1" applyBorder="1" applyAlignment="1" applyProtection="1">
      <alignment horizontal="center" vertical="center"/>
    </xf>
    <xf numFmtId="41" fontId="14" fillId="0" borderId="13" xfId="5" applyNumberFormat="1" applyFont="1" applyFill="1" applyBorder="1" applyAlignment="1" applyProtection="1">
      <alignment horizontal="center" vertical="center"/>
    </xf>
    <xf numFmtId="178" fontId="11" fillId="0" borderId="36" xfId="5" applyNumberFormat="1" applyFont="1" applyFill="1" applyBorder="1" applyAlignment="1" applyProtection="1">
      <alignment horizontal="center" vertical="center"/>
    </xf>
    <xf numFmtId="41" fontId="16" fillId="0" borderId="37" xfId="5" applyNumberFormat="1" applyFont="1" applyFill="1" applyBorder="1" applyAlignment="1" applyProtection="1">
      <alignment horizontal="center" vertical="center"/>
    </xf>
    <xf numFmtId="41" fontId="11" fillId="0" borderId="37" xfId="5" applyNumberFormat="1" applyFont="1" applyFill="1" applyBorder="1" applyAlignment="1" applyProtection="1">
      <alignment vertical="center"/>
    </xf>
    <xf numFmtId="41" fontId="14" fillId="0" borderId="37" xfId="5" applyNumberFormat="1" applyFont="1" applyFill="1" applyBorder="1" applyAlignment="1" applyProtection="1">
      <alignment vertical="center"/>
    </xf>
    <xf numFmtId="41" fontId="14" fillId="0" borderId="39" xfId="5" applyNumberFormat="1" applyFont="1" applyFill="1" applyBorder="1" applyAlignment="1" applyProtection="1">
      <alignment vertical="center"/>
    </xf>
    <xf numFmtId="1" fontId="11" fillId="0" borderId="11" xfId="5" applyNumberFormat="1" applyFont="1" applyFill="1" applyBorder="1" applyAlignment="1" applyProtection="1">
      <alignment vertical="center"/>
    </xf>
    <xf numFmtId="41" fontId="16" fillId="0" borderId="11" xfId="5" applyNumberFormat="1" applyFont="1" applyFill="1" applyBorder="1" applyAlignment="1" applyProtection="1">
      <alignment horizontal="center" vertical="center"/>
    </xf>
    <xf numFmtId="41" fontId="11" fillId="0" borderId="11" xfId="5" applyNumberFormat="1" applyFont="1" applyFill="1" applyBorder="1" applyAlignment="1" applyProtection="1">
      <alignment vertical="center"/>
    </xf>
    <xf numFmtId="41" fontId="14" fillId="0" borderId="11" xfId="5" applyNumberFormat="1" applyFont="1" applyFill="1" applyBorder="1" applyAlignment="1" applyProtection="1">
      <alignment vertical="center"/>
    </xf>
    <xf numFmtId="41" fontId="14" fillId="0" borderId="35" xfId="5" applyNumberFormat="1" applyFont="1" applyFill="1" applyBorder="1" applyAlignment="1" applyProtection="1">
      <alignment vertical="center"/>
    </xf>
    <xf numFmtId="41" fontId="11" fillId="0" borderId="13" xfId="5" applyNumberFormat="1" applyFont="1" applyFill="1" applyBorder="1" applyAlignment="1" applyProtection="1">
      <alignment horizontal="center" vertical="center"/>
    </xf>
    <xf numFmtId="1" fontId="11" fillId="0" borderId="13" xfId="5" applyNumberFormat="1" applyFont="1" applyFill="1" applyBorder="1" applyAlignment="1" applyProtection="1">
      <alignment horizontal="center" vertical="top"/>
    </xf>
    <xf numFmtId="41" fontId="14" fillId="0" borderId="13" xfId="5" applyNumberFormat="1" applyFont="1" applyFill="1" applyBorder="1" applyAlignment="1" applyProtection="1">
      <alignment horizontal="center" vertical="top" wrapText="1"/>
    </xf>
    <xf numFmtId="41" fontId="14" fillId="0" borderId="13" xfId="5" applyNumberFormat="1" applyFont="1" applyFill="1" applyBorder="1" applyAlignment="1" applyProtection="1">
      <alignment horizontal="center" vertical="center" wrapText="1"/>
    </xf>
    <xf numFmtId="41" fontId="14" fillId="0" borderId="40" xfId="5" applyNumberFormat="1" applyFont="1" applyFill="1" applyBorder="1" applyAlignment="1" applyProtection="1">
      <alignment vertical="center"/>
    </xf>
    <xf numFmtId="41" fontId="13" fillId="0" borderId="37" xfId="5" applyNumberFormat="1" applyFont="1" applyFill="1" applyBorder="1" applyAlignment="1" applyProtection="1">
      <alignment vertical="center"/>
    </xf>
    <xf numFmtId="41" fontId="11" fillId="0" borderId="37" xfId="5" applyNumberFormat="1" applyFont="1" applyFill="1" applyBorder="1" applyAlignment="1" applyProtection="1">
      <alignment vertical="center" wrapText="1"/>
    </xf>
    <xf numFmtId="41" fontId="14" fillId="0" borderId="37" xfId="5" applyNumberFormat="1" applyFont="1" applyFill="1" applyBorder="1" applyAlignment="1" applyProtection="1">
      <alignment vertical="center" wrapText="1"/>
    </xf>
    <xf numFmtId="177" fontId="14" fillId="0" borderId="41" xfId="5" applyNumberFormat="1" applyFont="1" applyFill="1" applyBorder="1" applyAlignment="1" applyProtection="1">
      <alignment horizontal="left" vertical="center"/>
    </xf>
    <xf numFmtId="41" fontId="14" fillId="0" borderId="42" xfId="5" applyNumberFormat="1" applyFont="1" applyFill="1" applyBorder="1" applyAlignment="1" applyProtection="1">
      <alignment vertical="center"/>
    </xf>
    <xf numFmtId="41" fontId="11" fillId="0" borderId="0" xfId="5" applyNumberFormat="1" applyFont="1" applyFill="1" applyBorder="1" applyAlignment="1" applyProtection="1">
      <alignment horizontal="center" vertical="center"/>
    </xf>
    <xf numFmtId="41" fontId="11" fillId="0" borderId="15" xfId="5" applyNumberFormat="1" applyFont="1" applyFill="1" applyBorder="1" applyAlignment="1" applyProtection="1">
      <alignment horizontal="center" vertical="center"/>
    </xf>
    <xf numFmtId="0" fontId="11" fillId="0" borderId="0" xfId="6" applyNumberFormat="1" applyFont="1" applyFill="1" applyBorder="1" applyAlignment="1" applyProtection="1">
      <alignment horizontal="center" vertical="center"/>
    </xf>
    <xf numFmtId="41" fontId="13" fillId="0" borderId="30" xfId="5" applyNumberFormat="1" applyFont="1" applyFill="1" applyBorder="1" applyAlignment="1" applyProtection="1">
      <alignment horizontal="center" vertical="center"/>
    </xf>
    <xf numFmtId="41" fontId="14" fillId="0" borderId="49" xfId="5" applyNumberFormat="1" applyFont="1" applyFill="1" applyBorder="1" applyAlignment="1" applyProtection="1">
      <alignment horizontal="left" vertical="center"/>
    </xf>
    <xf numFmtId="41" fontId="11" fillId="0" borderId="50" xfId="5" applyNumberFormat="1" applyFont="1" applyFill="1" applyBorder="1" applyAlignment="1" applyProtection="1">
      <alignment horizontal="center" vertical="center"/>
    </xf>
    <xf numFmtId="178" fontId="11" fillId="0" borderId="19" xfId="5" applyNumberFormat="1" applyFont="1" applyFill="1" applyBorder="1" applyAlignment="1" applyProtection="1">
      <alignment horizontal="center" vertical="top"/>
    </xf>
    <xf numFmtId="41" fontId="14" fillId="0" borderId="20" xfId="5" applyNumberFormat="1" applyFont="1" applyFill="1" applyBorder="1" applyAlignment="1" applyProtection="1">
      <alignment horizontal="center" vertical="top" wrapText="1"/>
    </xf>
    <xf numFmtId="41" fontId="14" fillId="0" borderId="19" xfId="5" applyNumberFormat="1" applyFont="1" applyFill="1" applyBorder="1" applyAlignment="1" applyProtection="1">
      <alignment vertical="center"/>
    </xf>
    <xf numFmtId="41" fontId="14" fillId="0" borderId="21" xfId="5" applyNumberFormat="1" applyFont="1" applyFill="1" applyBorder="1" applyAlignment="1" applyProtection="1">
      <alignment vertical="center"/>
    </xf>
    <xf numFmtId="41" fontId="14" fillId="0" borderId="20" xfId="5" applyNumberFormat="1" applyFont="1" applyFill="1" applyBorder="1" applyAlignment="1" applyProtection="1">
      <alignment horizontal="left" vertical="center"/>
    </xf>
    <xf numFmtId="41" fontId="11" fillId="0" borderId="19" xfId="5" applyNumberFormat="1" applyFont="1" applyFill="1" applyBorder="1" applyAlignment="1" applyProtection="1">
      <alignment vertical="center"/>
    </xf>
    <xf numFmtId="41" fontId="14" fillId="0" borderId="20" xfId="5" applyNumberFormat="1" applyFont="1" applyFill="1" applyBorder="1" applyAlignment="1" applyProtection="1">
      <alignment vertical="center"/>
    </xf>
    <xf numFmtId="41" fontId="14" fillId="0" borderId="0" xfId="5" applyNumberFormat="1" applyFont="1" applyFill="1" applyBorder="1" applyAlignment="1" applyProtection="1">
      <alignment vertical="center"/>
    </xf>
    <xf numFmtId="41" fontId="14" fillId="0" borderId="31" xfId="5" applyNumberFormat="1" applyFont="1" applyFill="1" applyBorder="1" applyAlignment="1" applyProtection="1">
      <alignment vertical="center"/>
    </xf>
    <xf numFmtId="41" fontId="11" fillId="0" borderId="8" xfId="5" applyNumberFormat="1" applyFont="1" applyFill="1" applyBorder="1" applyAlignment="1" applyProtection="1">
      <alignment vertical="center"/>
    </xf>
    <xf numFmtId="41" fontId="14" fillId="0" borderId="8" xfId="5" applyNumberFormat="1" applyFont="1" applyFill="1" applyBorder="1" applyAlignment="1" applyProtection="1">
      <alignment vertical="center"/>
    </xf>
    <xf numFmtId="41" fontId="11" fillId="0" borderId="51" xfId="5" applyNumberFormat="1" applyFont="1" applyFill="1" applyBorder="1" applyAlignment="1" applyProtection="1">
      <alignment horizontal="center" vertical="center"/>
    </xf>
    <xf numFmtId="41" fontId="17" fillId="0" borderId="37" xfId="5" applyNumberFormat="1" applyFont="1" applyFill="1" applyBorder="1" applyAlignment="1" applyProtection="1">
      <alignment horizontal="center" vertical="center"/>
    </xf>
    <xf numFmtId="41" fontId="11" fillId="0" borderId="15" xfId="5" applyNumberFormat="1" applyFont="1" applyFill="1" applyBorder="1" applyAlignment="1" applyProtection="1">
      <alignment vertical="center"/>
    </xf>
    <xf numFmtId="41" fontId="11" fillId="0" borderId="41" xfId="5" applyNumberFormat="1" applyFont="1" applyFill="1" applyBorder="1" applyAlignment="1" applyProtection="1">
      <alignment vertical="center"/>
    </xf>
    <xf numFmtId="41" fontId="13" fillId="0" borderId="26" xfId="5" applyNumberFormat="1" applyFont="1" applyFill="1" applyBorder="1" applyAlignment="1" applyProtection="1">
      <alignment horizontal="center" vertical="center"/>
    </xf>
    <xf numFmtId="1" fontId="11" fillId="0" borderId="26" xfId="5" applyNumberFormat="1" applyFont="1" applyFill="1" applyBorder="1" applyAlignment="1" applyProtection="1">
      <alignment horizontal="center" vertical="center"/>
    </xf>
    <xf numFmtId="41" fontId="14" fillId="0" borderId="26" xfId="5" applyNumberFormat="1" applyFont="1" applyFill="1" applyBorder="1" applyAlignment="1" applyProtection="1">
      <alignment horizontal="center" vertical="center" wrapText="1"/>
    </xf>
    <xf numFmtId="41" fontId="14" fillId="0" borderId="24" xfId="5" applyNumberFormat="1" applyFont="1" applyFill="1" applyBorder="1" applyAlignment="1" applyProtection="1">
      <alignment horizontal="left" vertical="center"/>
    </xf>
    <xf numFmtId="41" fontId="14" fillId="0" borderId="27" xfId="5" applyNumberFormat="1" applyFont="1" applyFill="1" applyBorder="1" applyAlignment="1" applyProtection="1">
      <alignment vertical="center"/>
    </xf>
    <xf numFmtId="178" fontId="11" fillId="0" borderId="53" xfId="5" applyNumberFormat="1" applyFont="1" applyFill="1" applyBorder="1" applyAlignment="1" applyProtection="1">
      <alignment horizontal="center" vertical="center"/>
    </xf>
    <xf numFmtId="1" fontId="11" fillId="0" borderId="2" xfId="5" applyNumberFormat="1" applyFont="1" applyFill="1" applyBorder="1" applyAlignment="1" applyProtection="1">
      <alignment horizontal="center" vertical="center"/>
    </xf>
    <xf numFmtId="41" fontId="16" fillId="0" borderId="2" xfId="5" applyNumberFormat="1" applyFont="1" applyFill="1" applyBorder="1" applyAlignment="1" applyProtection="1">
      <alignment horizontal="center" vertical="center"/>
    </xf>
    <xf numFmtId="41" fontId="14" fillId="0" borderId="2" xfId="5" applyNumberFormat="1" applyFont="1" applyFill="1" applyBorder="1" applyAlignment="1" applyProtection="1">
      <alignment horizontal="center" vertical="center" wrapText="1"/>
    </xf>
    <xf numFmtId="41" fontId="14" fillId="0" borderId="44" xfId="5" applyNumberFormat="1" applyFont="1" applyFill="1" applyBorder="1" applyAlignment="1" applyProtection="1">
      <alignment horizontal="left" vertical="center"/>
    </xf>
    <xf numFmtId="177" fontId="14" fillId="0" borderId="45" xfId="5" applyNumberFormat="1" applyFont="1" applyFill="1" applyBorder="1" applyAlignment="1" applyProtection="1">
      <alignment horizontal="left" vertical="center"/>
    </xf>
    <xf numFmtId="41" fontId="11" fillId="0" borderId="54" xfId="5" applyNumberFormat="1" applyFont="1" applyFill="1" applyBorder="1" applyAlignment="1" applyProtection="1">
      <alignment vertical="center"/>
    </xf>
    <xf numFmtId="41" fontId="11" fillId="0" borderId="29" xfId="5" applyNumberFormat="1" applyFont="1" applyFill="1" applyBorder="1" applyAlignment="1" applyProtection="1">
      <alignment vertical="center"/>
    </xf>
    <xf numFmtId="41" fontId="11" fillId="0" borderId="20" xfId="5" applyNumberFormat="1" applyFont="1" applyFill="1" applyBorder="1" applyAlignment="1" applyProtection="1">
      <alignment vertical="center"/>
    </xf>
    <xf numFmtId="41" fontId="11" fillId="0" borderId="5" xfId="5" applyNumberFormat="1" applyFont="1" applyFill="1" applyBorder="1" applyAlignment="1" applyProtection="1">
      <alignment horizontal="center" vertical="center"/>
    </xf>
    <xf numFmtId="41" fontId="18" fillId="0" borderId="5" xfId="5" applyNumberFormat="1" applyFont="1" applyFill="1" applyBorder="1" applyAlignment="1" applyProtection="1">
      <alignment horizontal="center" vertical="center"/>
    </xf>
    <xf numFmtId="41" fontId="14" fillId="0" borderId="5" xfId="5" applyNumberFormat="1" applyFont="1" applyFill="1" applyBorder="1" applyAlignment="1" applyProtection="1">
      <alignment horizontal="center" vertical="center" wrapText="1"/>
    </xf>
    <xf numFmtId="41" fontId="14" fillId="0" borderId="55" xfId="5" applyNumberFormat="1" applyFont="1" applyFill="1" applyBorder="1" applyAlignment="1" applyProtection="1">
      <alignment horizontal="left" vertical="center"/>
    </xf>
    <xf numFmtId="41" fontId="14" fillId="0" borderId="9" xfId="5" applyNumberFormat="1" applyFont="1" applyFill="1" applyBorder="1" applyAlignment="1" applyProtection="1">
      <alignment vertical="center"/>
    </xf>
    <xf numFmtId="41" fontId="11" fillId="0" borderId="36" xfId="5" applyNumberFormat="1" applyFont="1" applyFill="1" applyBorder="1" applyAlignment="1" applyProtection="1">
      <alignment vertical="center"/>
    </xf>
    <xf numFmtId="177" fontId="11" fillId="0" borderId="19" xfId="5" applyNumberFormat="1" applyFont="1" applyFill="1" applyBorder="1" applyAlignment="1" applyProtection="1">
      <alignment horizontal="center" vertical="center"/>
    </xf>
    <xf numFmtId="41" fontId="18" fillId="0" borderId="19" xfId="5" applyNumberFormat="1" applyFont="1" applyFill="1" applyBorder="1" applyAlignment="1" applyProtection="1">
      <alignment horizontal="center" vertical="center" wrapText="1"/>
    </xf>
    <xf numFmtId="41" fontId="19" fillId="0" borderId="26" xfId="5" applyNumberFormat="1" applyFont="1" applyFill="1" applyBorder="1" applyAlignment="1" applyProtection="1">
      <alignment horizontal="center" vertical="center"/>
    </xf>
    <xf numFmtId="177" fontId="11" fillId="0" borderId="26" xfId="5" applyNumberFormat="1" applyFont="1" applyFill="1" applyBorder="1" applyAlignment="1" applyProtection="1">
      <alignment horizontal="center" vertical="center"/>
    </xf>
    <xf numFmtId="178" fontId="11" fillId="0" borderId="26" xfId="5" applyNumberFormat="1" applyFont="1" applyFill="1" applyBorder="1" applyAlignment="1" applyProtection="1">
      <alignment horizontal="center" vertical="center"/>
    </xf>
    <xf numFmtId="41" fontId="18" fillId="0" borderId="26" xfId="5" applyNumberFormat="1" applyFont="1" applyFill="1" applyBorder="1" applyAlignment="1" applyProtection="1">
      <alignment horizontal="center" vertical="center" wrapText="1"/>
    </xf>
    <xf numFmtId="41" fontId="11" fillId="0" borderId="27" xfId="5" applyNumberFormat="1" applyFont="1" applyFill="1" applyBorder="1" applyAlignment="1" applyProtection="1">
      <alignment vertical="center"/>
    </xf>
    <xf numFmtId="177" fontId="11" fillId="0" borderId="2" xfId="5" applyNumberFormat="1" applyFont="1" applyFill="1" applyBorder="1" applyAlignment="1" applyProtection="1">
      <alignment horizontal="center" vertical="center"/>
    </xf>
    <xf numFmtId="41" fontId="14" fillId="0" borderId="2" xfId="5" applyNumberFormat="1" applyFont="1" applyFill="1" applyBorder="1" applyAlignment="1" applyProtection="1">
      <alignment horizontal="center" vertical="center"/>
    </xf>
    <xf numFmtId="178" fontId="11" fillId="0" borderId="2" xfId="5" applyNumberFormat="1" applyFont="1" applyFill="1" applyBorder="1" applyAlignment="1" applyProtection="1">
      <alignment horizontal="center" vertical="center"/>
    </xf>
    <xf numFmtId="41" fontId="18" fillId="0" borderId="2" xfId="5" applyNumberFormat="1" applyFont="1" applyFill="1" applyBorder="1" applyAlignment="1" applyProtection="1">
      <alignment horizontal="center" vertical="center" wrapText="1"/>
    </xf>
    <xf numFmtId="41" fontId="14" fillId="0" borderId="56" xfId="5" applyNumberFormat="1" applyFont="1" applyFill="1" applyBorder="1" applyAlignment="1" applyProtection="1">
      <alignment horizontal="left" vertical="center"/>
    </xf>
    <xf numFmtId="41" fontId="11" fillId="0" borderId="3" xfId="5" applyNumberFormat="1" applyFont="1" applyFill="1" applyBorder="1" applyAlignment="1" applyProtection="1">
      <alignment vertical="center"/>
    </xf>
    <xf numFmtId="178" fontId="11" fillId="0" borderId="8" xfId="5" applyNumberFormat="1" applyFont="1" applyFill="1" applyBorder="1" applyAlignment="1" applyProtection="1">
      <alignment horizontal="center" vertical="top"/>
    </xf>
    <xf numFmtId="41" fontId="14" fillId="0" borderId="8" xfId="5" applyNumberFormat="1" applyFont="1" applyFill="1" applyBorder="1" applyAlignment="1" applyProtection="1">
      <alignment horizontal="center" vertical="center" wrapText="1"/>
    </xf>
    <xf numFmtId="41" fontId="14" fillId="0" borderId="49" xfId="5" applyNumberFormat="1" applyFont="1" applyFill="1" applyBorder="1" applyAlignment="1" applyProtection="1">
      <alignment horizontal="left" vertical="top"/>
    </xf>
    <xf numFmtId="41" fontId="14" fillId="0" borderId="19" xfId="5" applyNumberFormat="1" applyFont="1" applyFill="1" applyBorder="1" applyAlignment="1" applyProtection="1">
      <alignment horizontal="center" vertical="top" wrapText="1"/>
    </xf>
    <xf numFmtId="41" fontId="14" fillId="0" borderId="0" xfId="5" applyNumberFormat="1" applyFont="1" applyFill="1" applyBorder="1" applyAlignment="1" applyProtection="1">
      <alignment horizontal="left" vertical="top"/>
    </xf>
    <xf numFmtId="41" fontId="11" fillId="0" borderId="26" xfId="5" applyNumberFormat="1" applyFont="1" applyFill="1" applyBorder="1" applyAlignment="1" applyProtection="1">
      <alignment horizontal="center" vertical="center" wrapText="1"/>
    </xf>
    <xf numFmtId="177" fontId="11" fillId="0" borderId="30" xfId="5" applyNumberFormat="1" applyFont="1" applyFill="1" applyBorder="1" applyAlignment="1" applyProtection="1">
      <alignment horizontal="center" vertical="center"/>
    </xf>
    <xf numFmtId="178" fontId="11" fillId="0" borderId="11" xfId="5" applyNumberFormat="1" applyFont="1" applyFill="1" applyBorder="1" applyAlignment="1" applyProtection="1">
      <alignment horizontal="center" vertical="center"/>
    </xf>
    <xf numFmtId="41" fontId="11" fillId="0" borderId="11" xfId="5" applyNumberFormat="1" applyFont="1" applyFill="1" applyBorder="1" applyAlignment="1" applyProtection="1">
      <alignment horizontal="center" vertical="center" wrapText="1"/>
    </xf>
    <xf numFmtId="41" fontId="14" fillId="0" borderId="11" xfId="5" applyNumberFormat="1" applyFont="1" applyFill="1" applyBorder="1" applyAlignment="1" applyProtection="1">
      <alignment horizontal="center" vertical="center" wrapText="1"/>
    </xf>
    <xf numFmtId="178" fontId="11" fillId="0" borderId="5" xfId="5" applyNumberFormat="1" applyFont="1" applyFill="1" applyBorder="1" applyAlignment="1" applyProtection="1">
      <alignment horizontal="center" vertical="top"/>
    </xf>
    <xf numFmtId="41" fontId="14" fillId="0" borderId="14" xfId="5" applyNumberFormat="1" applyFont="1" applyFill="1" applyBorder="1" applyAlignment="1" applyProtection="1">
      <alignment vertical="center"/>
    </xf>
    <xf numFmtId="177" fontId="11" fillId="0" borderId="41" xfId="5" applyNumberFormat="1" applyFont="1" applyFill="1" applyBorder="1" applyAlignment="1" applyProtection="1">
      <alignment horizontal="center" vertical="center"/>
    </xf>
    <xf numFmtId="178" fontId="11" fillId="0" borderId="37" xfId="5" applyNumberFormat="1" applyFont="1" applyFill="1" applyBorder="1" applyAlignment="1" applyProtection="1">
      <alignment horizontal="center" vertical="center"/>
    </xf>
    <xf numFmtId="41" fontId="11" fillId="0" borderId="37" xfId="5" applyNumberFormat="1" applyFont="1" applyFill="1" applyBorder="1" applyAlignment="1" applyProtection="1">
      <alignment horizontal="center" vertical="center" wrapText="1"/>
    </xf>
    <xf numFmtId="41" fontId="14" fillId="0" borderId="57" xfId="5" applyNumberFormat="1" applyFont="1" applyFill="1" applyBorder="1" applyAlignment="1" applyProtection="1">
      <alignment vertical="center"/>
    </xf>
    <xf numFmtId="41" fontId="13" fillId="0" borderId="41" xfId="5" applyNumberFormat="1" applyFont="1" applyFill="1" applyBorder="1" applyAlignment="1" applyProtection="1">
      <alignment horizontal="center" vertical="center"/>
    </xf>
    <xf numFmtId="178" fontId="11" fillId="0" borderId="19" xfId="5" applyNumberFormat="1" applyFont="1" applyFill="1" applyBorder="1" applyAlignment="1" applyProtection="1">
      <alignment horizontal="center" vertical="center"/>
    </xf>
    <xf numFmtId="41" fontId="14" fillId="0" borderId="19" xfId="5" applyNumberFormat="1" applyFont="1" applyFill="1" applyBorder="1" applyAlignment="1" applyProtection="1">
      <alignment horizontal="center" vertical="center" wrapText="1"/>
    </xf>
    <xf numFmtId="41" fontId="14" fillId="0" borderId="0" xfId="5" applyNumberFormat="1" applyFont="1" applyFill="1" applyBorder="1" applyAlignment="1" applyProtection="1">
      <alignment horizontal="left" vertical="center"/>
    </xf>
    <xf numFmtId="41" fontId="14" fillId="0" borderId="24" xfId="5" applyNumberFormat="1" applyFont="1" applyFill="1" applyBorder="1" applyAlignment="1" applyProtection="1">
      <alignment vertical="top"/>
    </xf>
    <xf numFmtId="178" fontId="11" fillId="0" borderId="29" xfId="5" applyNumberFormat="1" applyFont="1" applyFill="1" applyBorder="1" applyAlignment="1" applyProtection="1">
      <alignment horizontal="center" vertical="center"/>
    </xf>
    <xf numFmtId="0" fontId="11" fillId="0" borderId="11" xfId="5" applyNumberFormat="1" applyFont="1" applyFill="1" applyBorder="1" applyAlignment="1" applyProtection="1">
      <alignment horizontal="center" vertical="center"/>
    </xf>
    <xf numFmtId="41" fontId="18" fillId="0" borderId="11" xfId="5" applyNumberFormat="1" applyFont="1" applyFill="1" applyBorder="1" applyAlignment="1" applyProtection="1">
      <alignment horizontal="center" vertical="center" wrapText="1"/>
    </xf>
    <xf numFmtId="41" fontId="14" fillId="0" borderId="60" xfId="5" applyNumberFormat="1" applyFont="1" applyFill="1" applyBorder="1" applyAlignment="1" applyProtection="1">
      <alignment vertical="center"/>
    </xf>
    <xf numFmtId="0" fontId="11" fillId="0" borderId="19" xfId="5" applyNumberFormat="1" applyFont="1" applyFill="1" applyBorder="1" applyAlignment="1" applyProtection="1">
      <alignment horizontal="center" vertical="center"/>
    </xf>
    <xf numFmtId="178" fontId="11" fillId="0" borderId="5" xfId="5" applyNumberFormat="1" applyFont="1" applyFill="1" applyBorder="1" applyAlignment="1" applyProtection="1">
      <alignment horizontal="center" vertical="center"/>
    </xf>
    <xf numFmtId="41" fontId="18" fillId="0" borderId="5" xfId="5" applyNumberFormat="1" applyFont="1" applyFill="1" applyBorder="1" applyAlignment="1" applyProtection="1">
      <alignment horizontal="center" vertical="center" wrapText="1"/>
    </xf>
    <xf numFmtId="41" fontId="14" fillId="0" borderId="55" xfId="5" applyNumberFormat="1" applyFont="1" applyFill="1" applyBorder="1" applyAlignment="1" applyProtection="1">
      <alignment vertical="center"/>
    </xf>
    <xf numFmtId="0" fontId="11" fillId="0" borderId="37" xfId="5" applyNumberFormat="1" applyFont="1" applyFill="1" applyBorder="1" applyAlignment="1" applyProtection="1">
      <alignment horizontal="center" vertical="center"/>
    </xf>
    <xf numFmtId="41" fontId="18" fillId="0" borderId="37" xfId="5" applyNumberFormat="1" applyFont="1" applyFill="1" applyBorder="1" applyAlignment="1" applyProtection="1">
      <alignment horizontal="center" vertical="center" wrapText="1"/>
    </xf>
    <xf numFmtId="41" fontId="14" fillId="0" borderId="37" xfId="5" applyNumberFormat="1" applyFont="1" applyFill="1" applyBorder="1" applyAlignment="1" applyProtection="1">
      <alignment horizontal="center" vertical="center" wrapText="1"/>
    </xf>
    <xf numFmtId="41" fontId="14" fillId="0" borderId="15" xfId="5" applyNumberFormat="1" applyFont="1" applyFill="1" applyBorder="1" applyAlignment="1" applyProtection="1">
      <alignment vertical="center"/>
    </xf>
    <xf numFmtId="41" fontId="10" fillId="0" borderId="0" xfId="5" applyNumberFormat="1" applyFont="1" applyFill="1" applyBorder="1" applyAlignment="1" applyProtection="1">
      <alignment horizontal="left" vertical="center"/>
    </xf>
    <xf numFmtId="41" fontId="11" fillId="0" borderId="63" xfId="5" applyNumberFormat="1" applyFont="1" applyFill="1" applyBorder="1" applyAlignment="1" applyProtection="1">
      <alignment horizontal="center" vertical="center"/>
    </xf>
    <xf numFmtId="41" fontId="20" fillId="0" borderId="21" xfId="5" applyNumberFormat="1" applyFont="1" applyFill="1" applyBorder="1" applyAlignment="1" applyProtection="1">
      <alignment horizontal="left" vertical="center"/>
    </xf>
    <xf numFmtId="177" fontId="20" fillId="0" borderId="20" xfId="5" applyNumberFormat="1" applyFont="1" applyFill="1" applyBorder="1" applyAlignment="1" applyProtection="1">
      <alignment horizontal="left" vertical="center"/>
    </xf>
    <xf numFmtId="41" fontId="20" fillId="0" borderId="34" xfId="5" applyNumberFormat="1" applyFont="1" applyFill="1" applyBorder="1" applyAlignment="1" applyProtection="1">
      <alignment horizontal="center" vertical="center"/>
    </xf>
    <xf numFmtId="41" fontId="11" fillId="0" borderId="26" xfId="5" applyNumberFormat="1" applyFont="1" applyFill="1" applyBorder="1" applyAlignment="1" applyProtection="1">
      <alignment vertical="center"/>
    </xf>
    <xf numFmtId="41" fontId="11" fillId="0" borderId="66" xfId="5" applyNumberFormat="1" applyFont="1" applyFill="1" applyBorder="1" applyAlignment="1" applyProtection="1">
      <alignment horizontal="left" vertical="center"/>
    </xf>
    <xf numFmtId="177" fontId="11" fillId="0" borderId="25" xfId="5" applyNumberFormat="1" applyFont="1" applyFill="1" applyBorder="1" applyAlignment="1" applyProtection="1">
      <alignment horizontal="left" vertical="center"/>
    </xf>
    <xf numFmtId="1" fontId="11" fillId="0" borderId="11" xfId="5" applyNumberFormat="1" applyFont="1" applyFill="1" applyBorder="1" applyAlignment="1" applyProtection="1">
      <alignment horizontal="center" vertical="center"/>
    </xf>
    <xf numFmtId="41" fontId="11" fillId="0" borderId="48" xfId="5" applyNumberFormat="1" applyFont="1" applyFill="1" applyBorder="1" applyAlignment="1" applyProtection="1">
      <alignment horizontal="left" vertical="center"/>
    </xf>
    <xf numFmtId="177" fontId="11" fillId="0" borderId="30" xfId="5" applyNumberFormat="1" applyFont="1" applyFill="1" applyBorder="1" applyAlignment="1" applyProtection="1">
      <alignment horizontal="left" vertical="center"/>
    </xf>
    <xf numFmtId="41" fontId="11" fillId="0" borderId="35" xfId="5" applyNumberFormat="1" applyFont="1" applyFill="1" applyBorder="1" applyAlignment="1" applyProtection="1">
      <alignment vertical="center"/>
    </xf>
    <xf numFmtId="1" fontId="11" fillId="0" borderId="8" xfId="5" applyNumberFormat="1" applyFont="1" applyFill="1" applyBorder="1" applyAlignment="1" applyProtection="1">
      <alignment horizontal="center" vertical="top"/>
    </xf>
    <xf numFmtId="41" fontId="11" fillId="0" borderId="8" xfId="5" applyNumberFormat="1" applyFont="1" applyFill="1" applyBorder="1" applyAlignment="1" applyProtection="1">
      <alignment horizontal="center" vertical="top" wrapText="1"/>
    </xf>
    <xf numFmtId="41" fontId="11" fillId="0" borderId="8" xfId="5" applyNumberFormat="1" applyFont="1" applyFill="1" applyBorder="1" applyAlignment="1" applyProtection="1">
      <alignment vertical="top" wrapText="1"/>
    </xf>
    <xf numFmtId="41" fontId="11" fillId="0" borderId="49" xfId="5" applyNumberFormat="1" applyFont="1" applyFill="1" applyBorder="1" applyAlignment="1" applyProtection="1">
      <alignment horizontal="left" vertical="top"/>
    </xf>
    <xf numFmtId="177" fontId="11" fillId="0" borderId="32" xfId="5" applyNumberFormat="1" applyFont="1" applyFill="1" applyBorder="1" applyAlignment="1" applyProtection="1">
      <alignment horizontal="left" vertical="top"/>
    </xf>
    <xf numFmtId="41" fontId="11" fillId="0" borderId="67" xfId="5" applyNumberFormat="1" applyFont="1" applyFill="1" applyBorder="1" applyAlignment="1" applyProtection="1">
      <alignment vertical="center"/>
    </xf>
    <xf numFmtId="1" fontId="11" fillId="0" borderId="19" xfId="5" applyNumberFormat="1" applyFont="1" applyFill="1" applyBorder="1" applyAlignment="1" applyProtection="1">
      <alignment vertical="top"/>
    </xf>
    <xf numFmtId="41" fontId="11" fillId="0" borderId="19" xfId="5" applyNumberFormat="1" applyFont="1" applyFill="1" applyBorder="1" applyAlignment="1" applyProtection="1">
      <alignment horizontal="center" vertical="top" wrapText="1"/>
    </xf>
    <xf numFmtId="41" fontId="11" fillId="0" borderId="19" xfId="5" applyNumberFormat="1" applyFont="1" applyFill="1" applyBorder="1" applyAlignment="1" applyProtection="1">
      <alignment horizontal="left" vertical="top" wrapText="1"/>
    </xf>
    <xf numFmtId="41" fontId="11" fillId="0" borderId="21" xfId="5" applyNumberFormat="1" applyFont="1" applyFill="1" applyBorder="1" applyAlignment="1" applyProtection="1">
      <alignment horizontal="left" vertical="top"/>
    </xf>
    <xf numFmtId="177" fontId="11" fillId="0" borderId="20" xfId="5" applyNumberFormat="1" applyFont="1" applyFill="1" applyBorder="1" applyAlignment="1" applyProtection="1">
      <alignment horizontal="left" vertical="top"/>
    </xf>
    <xf numFmtId="41" fontId="11" fillId="0" borderId="34" xfId="5" applyNumberFormat="1" applyFont="1" applyFill="1" applyBorder="1" applyAlignment="1" applyProtection="1">
      <alignment vertical="center"/>
    </xf>
    <xf numFmtId="41" fontId="11" fillId="0" borderId="22" xfId="5" applyNumberFormat="1" applyFont="1" applyFill="1" applyBorder="1" applyAlignment="1" applyProtection="1">
      <alignment vertical="center"/>
    </xf>
    <xf numFmtId="1" fontId="11" fillId="0" borderId="11" xfId="5" applyNumberFormat="1" applyFont="1" applyFill="1" applyBorder="1" applyAlignment="1" applyProtection="1">
      <alignment vertical="top"/>
    </xf>
    <xf numFmtId="41" fontId="11" fillId="0" borderId="11" xfId="5" applyNumberFormat="1" applyFont="1" applyFill="1" applyBorder="1" applyAlignment="1" applyProtection="1">
      <alignment horizontal="center" vertical="top" wrapText="1"/>
    </xf>
    <xf numFmtId="41" fontId="11" fillId="0" borderId="48" xfId="5" applyNumberFormat="1" applyFont="1" applyFill="1" applyBorder="1" applyAlignment="1" applyProtection="1">
      <alignment horizontal="left" vertical="top"/>
    </xf>
    <xf numFmtId="177" fontId="11" fillId="0" borderId="30" xfId="5" applyNumberFormat="1" applyFont="1" applyFill="1" applyBorder="1" applyAlignment="1" applyProtection="1">
      <alignment horizontal="left" vertical="top"/>
    </xf>
    <xf numFmtId="41" fontId="11" fillId="0" borderId="0" xfId="5" applyNumberFormat="1" applyFont="1" applyFill="1" applyBorder="1" applyAlignment="1" applyProtection="1">
      <alignment horizontal="left" vertical="top"/>
    </xf>
    <xf numFmtId="178" fontId="11" fillId="0" borderId="11" xfId="5" applyNumberFormat="1" applyFont="1" applyFill="1" applyBorder="1" applyAlignment="1" applyProtection="1">
      <alignment horizontal="center" vertical="top"/>
    </xf>
    <xf numFmtId="41" fontId="11" fillId="0" borderId="5" xfId="5" applyNumberFormat="1" applyFont="1" applyFill="1" applyBorder="1" applyAlignment="1" applyProtection="1">
      <alignment horizontal="center" vertical="top" wrapText="1"/>
    </xf>
    <xf numFmtId="41" fontId="11" fillId="0" borderId="55" xfId="5" applyNumberFormat="1" applyFont="1" applyFill="1" applyBorder="1" applyAlignment="1" applyProtection="1">
      <alignment horizontal="center" vertical="top"/>
    </xf>
    <xf numFmtId="177" fontId="11" fillId="0" borderId="33" xfId="5" applyNumberFormat="1" applyFont="1" applyFill="1" applyBorder="1" applyAlignment="1" applyProtection="1">
      <alignment horizontal="left" vertical="top"/>
    </xf>
    <xf numFmtId="41" fontId="11" fillId="0" borderId="9" xfId="5" applyNumberFormat="1" applyFont="1" applyFill="1" applyBorder="1" applyAlignment="1" applyProtection="1">
      <alignment vertical="center"/>
    </xf>
    <xf numFmtId="41" fontId="11" fillId="0" borderId="68" xfId="5" applyNumberFormat="1" applyFont="1" applyFill="1" applyBorder="1" applyAlignment="1" applyProtection="1">
      <alignment horizontal="left" vertical="top"/>
    </xf>
    <xf numFmtId="41" fontId="11" fillId="0" borderId="40" xfId="5" applyNumberFormat="1" applyFont="1" applyFill="1" applyBorder="1" applyAlignment="1" applyProtection="1">
      <alignment vertical="center"/>
    </xf>
    <xf numFmtId="0" fontId="11" fillId="0" borderId="60" xfId="6" applyNumberFormat="1" applyFont="1" applyFill="1" applyBorder="1" applyAlignment="1" applyProtection="1">
      <alignment horizontal="center" vertical="center"/>
    </xf>
    <xf numFmtId="178" fontId="11" fillId="0" borderId="20" xfId="5" applyNumberFormat="1" applyFont="1" applyFill="1" applyBorder="1" applyAlignment="1" applyProtection="1">
      <alignment horizontal="center" vertical="top"/>
    </xf>
    <xf numFmtId="41" fontId="11" fillId="0" borderId="60" xfId="5" applyNumberFormat="1" applyFont="1" applyFill="1" applyBorder="1" applyAlignment="1" applyProtection="1">
      <alignment horizontal="left" vertical="top"/>
    </xf>
    <xf numFmtId="41" fontId="11" fillId="0" borderId="31" xfId="5" applyNumberFormat="1" applyFont="1" applyFill="1" applyBorder="1" applyAlignment="1" applyProtection="1">
      <alignment vertical="center"/>
    </xf>
    <xf numFmtId="41" fontId="11" fillId="0" borderId="21" xfId="5" applyNumberFormat="1" applyFont="1" applyFill="1" applyBorder="1" applyAlignment="1" applyProtection="1">
      <alignment horizontal="center" vertical="top"/>
    </xf>
    <xf numFmtId="177" fontId="11" fillId="0" borderId="5" xfId="5" applyNumberFormat="1" applyFont="1" applyFill="1" applyBorder="1" applyAlignment="1" applyProtection="1">
      <alignment horizontal="center" vertical="center"/>
    </xf>
    <xf numFmtId="41" fontId="11" fillId="0" borderId="55" xfId="5" applyNumberFormat="1" applyFont="1" applyFill="1" applyBorder="1" applyAlignment="1" applyProtection="1">
      <alignment horizontal="left" vertical="top"/>
    </xf>
    <xf numFmtId="41" fontId="11" fillId="0" borderId="33" xfId="5" applyNumberFormat="1" applyFont="1" applyFill="1" applyBorder="1" applyAlignment="1" applyProtection="1">
      <alignment horizontal="center" vertical="top" wrapText="1"/>
    </xf>
    <xf numFmtId="41" fontId="11" fillId="0" borderId="47" xfId="5" applyNumberFormat="1" applyFont="1" applyFill="1" applyBorder="1" applyAlignment="1" applyProtection="1">
      <alignment horizontal="left" vertical="top"/>
    </xf>
    <xf numFmtId="177" fontId="11" fillId="0" borderId="33" xfId="5" applyNumberFormat="1" applyFont="1" applyFill="1" applyBorder="1" applyAlignment="1" applyProtection="1">
      <alignment horizontal="center" vertical="center"/>
    </xf>
    <xf numFmtId="178" fontId="11" fillId="0" borderId="30" xfId="5" applyNumberFormat="1" applyFont="1" applyFill="1" applyBorder="1" applyAlignment="1" applyProtection="1">
      <alignment horizontal="center" vertical="top"/>
    </xf>
    <xf numFmtId="41" fontId="11" fillId="2" borderId="67" xfId="5" applyNumberFormat="1" applyFont="1" applyFill="1" applyBorder="1" applyAlignment="1" applyProtection="1">
      <alignment vertical="center"/>
    </xf>
    <xf numFmtId="41" fontId="11" fillId="2" borderId="34" xfId="5" applyNumberFormat="1" applyFont="1" applyFill="1" applyBorder="1" applyAlignment="1" applyProtection="1">
      <alignment vertical="center"/>
    </xf>
    <xf numFmtId="41" fontId="11" fillId="0" borderId="0" xfId="5" applyNumberFormat="1" applyFont="1" applyFill="1" applyBorder="1" applyAlignment="1" applyProtection="1">
      <alignment horizontal="left" vertical="center"/>
    </xf>
    <xf numFmtId="41" fontId="11" fillId="0" borderId="20" xfId="5" applyNumberFormat="1" applyFont="1" applyFill="1" applyBorder="1" applyAlignment="1" applyProtection="1">
      <alignment horizontal="left" vertical="center"/>
    </xf>
    <xf numFmtId="177" fontId="11" fillId="0" borderId="20" xfId="5" applyNumberFormat="1" applyFont="1" applyFill="1" applyBorder="1" applyAlignment="1" applyProtection="1">
      <alignment horizontal="right" vertical="top"/>
    </xf>
    <xf numFmtId="41" fontId="11" fillId="0" borderId="60" xfId="5" applyNumberFormat="1" applyFont="1" applyFill="1" applyBorder="1" applyAlignment="1" applyProtection="1">
      <alignment horizontal="left" vertical="center"/>
    </xf>
    <xf numFmtId="41" fontId="11" fillId="0" borderId="30" xfId="5" applyNumberFormat="1" applyFont="1" applyFill="1" applyBorder="1" applyAlignment="1" applyProtection="1">
      <alignment horizontal="left" vertical="center"/>
    </xf>
    <xf numFmtId="41" fontId="11" fillId="2" borderId="31" xfId="5" applyNumberFormat="1" applyFont="1" applyFill="1" applyBorder="1" applyAlignment="1" applyProtection="1">
      <alignment vertical="center"/>
    </xf>
    <xf numFmtId="178" fontId="11" fillId="0" borderId="37" xfId="5" applyNumberFormat="1" applyFont="1" applyFill="1" applyBorder="1" applyAlignment="1" applyProtection="1">
      <alignment horizontal="center" vertical="top"/>
    </xf>
    <xf numFmtId="41" fontId="11" fillId="0" borderId="37" xfId="5" applyNumberFormat="1" applyFont="1" applyFill="1" applyBorder="1" applyAlignment="1" applyProtection="1">
      <alignment horizontal="center" vertical="top" wrapText="1"/>
    </xf>
    <xf numFmtId="41" fontId="11" fillId="0" borderId="15" xfId="5" applyNumberFormat="1" applyFont="1" applyFill="1" applyBorder="1" applyAlignment="1" applyProtection="1">
      <alignment horizontal="left" vertical="top"/>
    </xf>
    <xf numFmtId="177" fontId="11" fillId="0" borderId="41" xfId="5" applyNumberFormat="1" applyFont="1" applyFill="1" applyBorder="1" applyAlignment="1" applyProtection="1">
      <alignment horizontal="left" vertical="top"/>
    </xf>
    <xf numFmtId="0" fontId="9" fillId="0" borderId="11" xfId="2" applyNumberFormat="1" applyFont="1" applyFill="1" applyBorder="1" applyAlignment="1" applyProtection="1">
      <alignment vertical="center"/>
    </xf>
    <xf numFmtId="0" fontId="9" fillId="0" borderId="60" xfId="2" applyNumberFormat="1" applyFont="1" applyFill="1" applyBorder="1" applyAlignment="1" applyProtection="1">
      <alignment vertical="center"/>
    </xf>
    <xf numFmtId="0" fontId="9" fillId="0" borderId="30" xfId="2" applyNumberFormat="1" applyFont="1" applyFill="1" applyBorder="1" applyAlignment="1" applyProtection="1">
      <alignment vertical="center"/>
    </xf>
    <xf numFmtId="178" fontId="11" fillId="0" borderId="19" xfId="5" applyNumberFormat="1" applyFont="1" applyFill="1" applyBorder="1" applyAlignment="1" applyProtection="1">
      <alignment vertical="top"/>
    </xf>
    <xf numFmtId="41" fontId="11" fillId="0" borderId="19" xfId="5" applyNumberFormat="1" applyFont="1" applyFill="1" applyBorder="1" applyAlignment="1" applyProtection="1">
      <alignment vertical="top" wrapText="1"/>
    </xf>
    <xf numFmtId="41" fontId="11" fillId="0" borderId="21" xfId="5" applyNumberFormat="1" applyFont="1" applyFill="1" applyBorder="1" applyAlignment="1" applyProtection="1">
      <alignment horizontal="center" vertical="center"/>
    </xf>
    <xf numFmtId="41" fontId="11" fillId="0" borderId="11" xfId="5" applyNumberFormat="1" applyFont="1" applyFill="1" applyBorder="1" applyAlignment="1" applyProtection="1">
      <alignment vertical="top" wrapText="1"/>
    </xf>
    <xf numFmtId="41" fontId="11" fillId="0" borderId="26" xfId="5" applyNumberFormat="1" applyFont="1" applyFill="1" applyBorder="1" applyAlignment="1" applyProtection="1">
      <alignment horizontal="left" vertical="center"/>
    </xf>
    <xf numFmtId="41" fontId="11" fillId="0" borderId="59" xfId="5" applyNumberFormat="1" applyFont="1" applyFill="1" applyBorder="1" applyAlignment="1" applyProtection="1">
      <alignment horizontal="left" vertical="top"/>
    </xf>
    <xf numFmtId="177" fontId="11" fillId="0" borderId="41" xfId="5" applyNumberFormat="1" applyFont="1" applyFill="1" applyBorder="1" applyAlignment="1" applyProtection="1">
      <alignment horizontal="left" vertical="center"/>
    </xf>
    <xf numFmtId="41" fontId="11" fillId="0" borderId="39" xfId="5" applyNumberFormat="1" applyFont="1" applyFill="1" applyBorder="1" applyAlignment="1" applyProtection="1">
      <alignment vertical="center"/>
    </xf>
    <xf numFmtId="0" fontId="9" fillId="0" borderId="29" xfId="6" applyNumberFormat="1" applyFont="1" applyFill="1" applyBorder="1" applyAlignment="1" applyProtection="1"/>
    <xf numFmtId="0" fontId="9" fillId="0" borderId="19" xfId="6" applyNumberFormat="1" applyFont="1" applyFill="1" applyBorder="1" applyAlignment="1" applyProtection="1"/>
    <xf numFmtId="177" fontId="11" fillId="0" borderId="33" xfId="5" applyNumberFormat="1" applyFont="1" applyFill="1" applyBorder="1" applyAlignment="1" applyProtection="1">
      <alignment horizontal="left" vertical="center"/>
    </xf>
    <xf numFmtId="41" fontId="11" fillId="0" borderId="11" xfId="5" applyNumberFormat="1" applyFont="1" applyFill="1" applyBorder="1" applyAlignment="1" applyProtection="1">
      <alignment horizontal="right" vertical="top" wrapText="1"/>
    </xf>
    <xf numFmtId="177" fontId="11" fillId="0" borderId="25" xfId="5" applyNumberFormat="1" applyFont="1" applyFill="1" applyBorder="1" applyAlignment="1" applyProtection="1">
      <alignment horizontal="center" vertical="center"/>
    </xf>
    <xf numFmtId="41" fontId="11" fillId="0" borderId="24" xfId="5" applyNumberFormat="1" applyFont="1" applyFill="1" applyBorder="1" applyAlignment="1" applyProtection="1">
      <alignment horizontal="left" vertical="center"/>
    </xf>
    <xf numFmtId="41" fontId="11" fillId="0" borderId="53" xfId="5" applyNumberFormat="1" applyFont="1" applyFill="1" applyBorder="1" applyAlignment="1" applyProtection="1">
      <alignment horizontal="center" vertical="center"/>
    </xf>
    <xf numFmtId="41" fontId="11" fillId="0" borderId="17" xfId="5" applyNumberFormat="1" applyFont="1" applyFill="1" applyBorder="1" applyAlignment="1" applyProtection="1">
      <alignment horizontal="center" vertical="center"/>
    </xf>
    <xf numFmtId="41" fontId="11" fillId="0" borderId="30" xfId="5" applyNumberFormat="1" applyFont="1" applyFill="1" applyBorder="1" applyAlignment="1" applyProtection="1">
      <alignment horizontal="center" vertical="center" wrapText="1"/>
    </xf>
    <xf numFmtId="177" fontId="11" fillId="0" borderId="32" xfId="5" applyNumberFormat="1" applyFont="1" applyFill="1" applyBorder="1" applyAlignment="1" applyProtection="1">
      <alignment horizontal="left" vertical="center"/>
    </xf>
    <xf numFmtId="41" fontId="21" fillId="0" borderId="22" xfId="5" applyNumberFormat="1" applyFont="1" applyFill="1" applyBorder="1" applyAlignment="1" applyProtection="1">
      <alignment vertical="center"/>
    </xf>
    <xf numFmtId="177" fontId="11" fillId="0" borderId="20" xfId="5" applyNumberFormat="1" applyFont="1" applyFill="1" applyBorder="1" applyAlignment="1" applyProtection="1">
      <alignment horizontal="left" vertical="center"/>
    </xf>
    <xf numFmtId="41" fontId="11" fillId="0" borderId="15" xfId="5" applyNumberFormat="1" applyFont="1" applyFill="1" applyBorder="1" applyAlignment="1" applyProtection="1">
      <alignment horizontal="left" vertical="center"/>
    </xf>
    <xf numFmtId="177" fontId="11" fillId="0" borderId="19" xfId="5" applyNumberFormat="1" applyFont="1" applyFill="1" applyBorder="1" applyAlignment="1" applyProtection="1">
      <alignment vertical="center"/>
    </xf>
    <xf numFmtId="177" fontId="11" fillId="0" borderId="20" xfId="5" applyNumberFormat="1" applyFont="1" applyFill="1" applyBorder="1" applyAlignment="1" applyProtection="1">
      <alignment vertical="center"/>
    </xf>
    <xf numFmtId="41" fontId="21" fillId="0" borderId="34" xfId="5" applyNumberFormat="1" applyFont="1" applyFill="1" applyBorder="1" applyAlignment="1" applyProtection="1">
      <alignment vertical="center"/>
    </xf>
    <xf numFmtId="177" fontId="11" fillId="0" borderId="11" xfId="5" applyNumberFormat="1" applyFont="1" applyFill="1" applyBorder="1" applyAlignment="1" applyProtection="1">
      <alignment vertical="center"/>
    </xf>
    <xf numFmtId="41" fontId="11" fillId="0" borderId="21" xfId="5" applyNumberFormat="1" applyFont="1" applyFill="1" applyBorder="1" applyAlignment="1" applyProtection="1">
      <alignment horizontal="left" vertical="center"/>
    </xf>
    <xf numFmtId="177" fontId="11" fillId="0" borderId="5" xfId="5" applyNumberFormat="1" applyFont="1" applyFill="1" applyBorder="1" applyAlignment="1" applyProtection="1">
      <alignment horizontal="right" vertical="center"/>
    </xf>
    <xf numFmtId="41" fontId="11" fillId="0" borderId="5" xfId="5" applyNumberFormat="1" applyFont="1" applyFill="1" applyBorder="1" applyAlignment="1" applyProtection="1">
      <alignment vertical="center"/>
    </xf>
    <xf numFmtId="41" fontId="11" fillId="0" borderId="47" xfId="5" applyNumberFormat="1" applyFont="1" applyFill="1" applyBorder="1" applyAlignment="1" applyProtection="1">
      <alignment horizontal="left" vertical="center"/>
    </xf>
    <xf numFmtId="41" fontId="11" fillId="0" borderId="48" xfId="5" applyNumberFormat="1" applyFont="1" applyFill="1" applyBorder="1" applyAlignment="1" applyProtection="1">
      <alignment horizontal="right" vertical="center"/>
    </xf>
    <xf numFmtId="41" fontId="11" fillId="0" borderId="21" xfId="5" applyNumberFormat="1" applyFont="1" applyFill="1" applyBorder="1" applyAlignment="1" applyProtection="1">
      <alignment vertical="center"/>
    </xf>
    <xf numFmtId="176" fontId="11" fillId="0" borderId="5" xfId="5" applyNumberFormat="1" applyFont="1" applyFill="1" applyBorder="1" applyAlignment="1" applyProtection="1">
      <alignment horizontal="center" vertical="center"/>
    </xf>
    <xf numFmtId="177" fontId="11" fillId="0" borderId="5" xfId="5" applyNumberFormat="1" applyFont="1" applyFill="1" applyBorder="1" applyAlignment="1" applyProtection="1">
      <alignment vertical="center"/>
    </xf>
    <xf numFmtId="41" fontId="11" fillId="0" borderId="55" xfId="5" applyNumberFormat="1" applyFont="1" applyFill="1" applyBorder="1" applyAlignment="1" applyProtection="1">
      <alignment horizontal="left" vertical="center"/>
    </xf>
    <xf numFmtId="41" fontId="11" fillId="0" borderId="47" xfId="5" applyNumberFormat="1" applyFont="1" applyFill="1" applyBorder="1" applyAlignment="1" applyProtection="1">
      <alignment vertical="center"/>
    </xf>
    <xf numFmtId="41" fontId="22" fillId="0" borderId="22" xfId="5" applyNumberFormat="1" applyFont="1" applyFill="1" applyBorder="1" applyAlignment="1" applyProtection="1">
      <alignment vertical="center"/>
    </xf>
    <xf numFmtId="178" fontId="11" fillId="0" borderId="28" xfId="5" applyNumberFormat="1" applyFont="1" applyFill="1" applyBorder="1" applyAlignment="1" applyProtection="1">
      <alignment vertical="center"/>
    </xf>
    <xf numFmtId="177" fontId="11" fillId="0" borderId="26" xfId="5" applyNumberFormat="1" applyFont="1" applyFill="1" applyBorder="1" applyAlignment="1" applyProtection="1">
      <alignment vertical="center"/>
    </xf>
    <xf numFmtId="177" fontId="11" fillId="0" borderId="2" xfId="5" applyNumberFormat="1" applyFont="1" applyFill="1" applyBorder="1" applyAlignment="1" applyProtection="1">
      <alignment vertical="center"/>
    </xf>
    <xf numFmtId="41" fontId="11" fillId="0" borderId="2" xfId="5" applyNumberFormat="1" applyFont="1" applyFill="1" applyBorder="1" applyAlignment="1" applyProtection="1">
      <alignment vertical="center"/>
    </xf>
    <xf numFmtId="41" fontId="11" fillId="0" borderId="56" xfId="5" applyNumberFormat="1" applyFont="1" applyFill="1" applyBorder="1" applyAlignment="1" applyProtection="1">
      <alignment horizontal="left" vertical="center"/>
    </xf>
    <xf numFmtId="177" fontId="11" fillId="0" borderId="45" xfId="5" applyNumberFormat="1" applyFont="1" applyFill="1" applyBorder="1" applyAlignment="1" applyProtection="1">
      <alignment horizontal="left" vertical="center"/>
    </xf>
    <xf numFmtId="178" fontId="11" fillId="0" borderId="29" xfId="5" applyNumberFormat="1" applyFont="1" applyFill="1" applyBorder="1" applyAlignment="1" applyProtection="1">
      <alignment vertical="center"/>
    </xf>
    <xf numFmtId="178" fontId="11" fillId="0" borderId="36" xfId="5" applyNumberFormat="1" applyFont="1" applyFill="1" applyBorder="1" applyAlignment="1" applyProtection="1">
      <alignment vertical="center"/>
    </xf>
    <xf numFmtId="177" fontId="11" fillId="0" borderId="37" xfId="5" applyNumberFormat="1" applyFont="1" applyFill="1" applyBorder="1" applyAlignment="1" applyProtection="1">
      <alignment vertical="center"/>
    </xf>
    <xf numFmtId="41" fontId="11" fillId="0" borderId="59" xfId="5" applyNumberFormat="1" applyFont="1" applyFill="1" applyBorder="1" applyAlignment="1" applyProtection="1">
      <alignment horizontal="left" vertical="center"/>
    </xf>
    <xf numFmtId="41" fontId="11" fillId="0" borderId="53" xfId="5" applyNumberFormat="1" applyFont="1" applyFill="1" applyBorder="1" applyAlignment="1" applyProtection="1">
      <alignment vertical="center"/>
    </xf>
    <xf numFmtId="41" fontId="11" fillId="0" borderId="73" xfId="5" applyNumberFormat="1" applyFont="1" applyFill="1" applyBorder="1" applyAlignment="1" applyProtection="1">
      <alignment vertical="center"/>
    </xf>
    <xf numFmtId="177" fontId="11" fillId="0" borderId="30" xfId="5" applyNumberFormat="1" applyFont="1" applyFill="1" applyBorder="1" applyAlignment="1" applyProtection="1">
      <alignment vertical="center"/>
    </xf>
    <xf numFmtId="177" fontId="11" fillId="0" borderId="38" xfId="5" applyNumberFormat="1" applyFont="1" applyFill="1" applyBorder="1" applyAlignment="1" applyProtection="1">
      <alignment vertical="center"/>
    </xf>
    <xf numFmtId="41" fontId="11" fillId="0" borderId="13" xfId="5" applyNumberFormat="1" applyFont="1" applyFill="1" applyBorder="1" applyAlignment="1" applyProtection="1">
      <alignment vertical="center"/>
    </xf>
    <xf numFmtId="177" fontId="11" fillId="0" borderId="38" xfId="5" applyNumberFormat="1" applyFont="1" applyFill="1" applyBorder="1" applyAlignment="1" applyProtection="1">
      <alignment horizontal="left" vertical="center"/>
    </xf>
    <xf numFmtId="41" fontId="11" fillId="0" borderId="57" xfId="5" applyNumberFormat="1" applyFont="1" applyFill="1" applyBorder="1" applyAlignment="1" applyProtection="1">
      <alignment vertical="center"/>
    </xf>
    <xf numFmtId="41" fontId="11" fillId="0" borderId="25" xfId="5" applyNumberFormat="1" applyFont="1" applyFill="1" applyBorder="1" applyAlignment="1" applyProtection="1">
      <alignment vertical="center"/>
    </xf>
    <xf numFmtId="177" fontId="11" fillId="0" borderId="25" xfId="5" applyNumberFormat="1" applyFont="1" applyFill="1" applyBorder="1" applyAlignment="1" applyProtection="1">
      <alignment vertical="center"/>
    </xf>
    <xf numFmtId="41" fontId="13" fillId="0" borderId="45" xfId="5" applyNumberFormat="1" applyFont="1" applyFill="1" applyBorder="1" applyAlignment="1" applyProtection="1">
      <alignment vertical="center"/>
    </xf>
    <xf numFmtId="177" fontId="11" fillId="0" borderId="45" xfId="5" applyNumberFormat="1" applyFont="1" applyFill="1" applyBorder="1" applyAlignment="1" applyProtection="1">
      <alignment vertical="center"/>
    </xf>
    <xf numFmtId="41" fontId="11" fillId="0" borderId="44" xfId="5" applyNumberFormat="1" applyFont="1" applyFill="1" applyBorder="1" applyAlignment="1" applyProtection="1">
      <alignment horizontal="left" vertical="center"/>
    </xf>
    <xf numFmtId="177" fontId="11" fillId="0" borderId="41" xfId="5" applyNumberFormat="1" applyFont="1" applyFill="1" applyBorder="1" applyAlignment="1" applyProtection="1">
      <alignment vertical="center"/>
    </xf>
    <xf numFmtId="177" fontId="13" fillId="0" borderId="2" xfId="5" applyNumberFormat="1" applyFont="1" applyFill="1" applyBorder="1" applyAlignment="1" applyProtection="1">
      <alignment vertical="center"/>
    </xf>
    <xf numFmtId="0" fontId="11" fillId="0" borderId="41" xfId="5" applyNumberFormat="1" applyFont="1" applyFill="1" applyBorder="1" applyAlignment="1" applyProtection="1">
      <alignment vertical="center"/>
    </xf>
    <xf numFmtId="41" fontId="14" fillId="0" borderId="37" xfId="5" applyNumberFormat="1" applyFont="1" applyFill="1" applyBorder="1" applyAlignment="1" applyProtection="1">
      <alignment horizontal="center" vertical="center"/>
    </xf>
    <xf numFmtId="41" fontId="14" fillId="0" borderId="21" xfId="5" applyNumberFormat="1" applyFont="1" applyFill="1" applyBorder="1" applyAlignment="1" applyProtection="1">
      <alignment horizontal="left" vertical="center"/>
    </xf>
    <xf numFmtId="178" fontId="11" fillId="0" borderId="19" xfId="5" applyNumberFormat="1" applyFont="1" applyFill="1" applyBorder="1" applyAlignment="1" applyProtection="1">
      <alignment vertical="center"/>
    </xf>
    <xf numFmtId="41" fontId="13" fillId="0" borderId="19" xfId="5" applyNumberFormat="1" applyFont="1" applyFill="1" applyBorder="1" applyAlignment="1" applyProtection="1">
      <alignment horizontal="center" vertical="center"/>
    </xf>
    <xf numFmtId="177" fontId="11" fillId="0" borderId="37" xfId="5" applyNumberFormat="1" applyFont="1" applyFill="1" applyBorder="1" applyAlignment="1" applyProtection="1">
      <alignment horizontal="center" vertical="center"/>
    </xf>
    <xf numFmtId="41" fontId="14" fillId="0" borderId="21" xfId="5" applyNumberFormat="1" applyFont="1" applyFill="1" applyBorder="1" applyAlignment="1" applyProtection="1">
      <alignment horizontal="left" vertical="top"/>
    </xf>
    <xf numFmtId="41" fontId="14" fillId="0" borderId="37" xfId="5" applyNumberFormat="1" applyFont="1" applyFill="1" applyBorder="1" applyAlignment="1" applyProtection="1">
      <alignment horizontal="center" vertical="top" wrapText="1"/>
    </xf>
    <xf numFmtId="41" fontId="14" fillId="0" borderId="15" xfId="5" applyNumberFormat="1" applyFont="1" applyFill="1" applyBorder="1" applyAlignment="1" applyProtection="1">
      <alignment horizontal="left" vertical="top"/>
    </xf>
    <xf numFmtId="41" fontId="14" fillId="0" borderId="40" xfId="5" applyNumberFormat="1" applyFont="1" applyFill="1" applyBorder="1" applyAlignment="1" applyProtection="1">
      <alignment horizontal="left" vertical="center"/>
    </xf>
    <xf numFmtId="41" fontId="14" fillId="0" borderId="66" xfId="5" applyNumberFormat="1" applyFont="1" applyFill="1" applyBorder="1" applyAlignment="1" applyProtection="1">
      <alignment horizontal="left" vertical="top"/>
    </xf>
    <xf numFmtId="177" fontId="11" fillId="0" borderId="13" xfId="5" applyNumberFormat="1" applyFont="1" applyFill="1" applyBorder="1" applyAlignment="1" applyProtection="1">
      <alignment horizontal="center" vertical="center"/>
    </xf>
    <xf numFmtId="178" fontId="11" fillId="0" borderId="13" xfId="5" applyNumberFormat="1" applyFont="1" applyFill="1" applyBorder="1" applyAlignment="1" applyProtection="1">
      <alignment horizontal="center" vertical="top"/>
    </xf>
    <xf numFmtId="41" fontId="14" fillId="0" borderId="58" xfId="5" applyNumberFormat="1" applyFont="1" applyFill="1" applyBorder="1" applyAlignment="1" applyProtection="1">
      <alignment horizontal="left" vertical="top"/>
    </xf>
    <xf numFmtId="177" fontId="14" fillId="0" borderId="38" xfId="5" applyNumberFormat="1" applyFont="1" applyFill="1" applyBorder="1" applyAlignment="1" applyProtection="1">
      <alignment horizontal="left" vertical="center"/>
    </xf>
    <xf numFmtId="41" fontId="14" fillId="0" borderId="66" xfId="5" applyNumberFormat="1" applyFont="1" applyFill="1" applyBorder="1" applyAlignment="1" applyProtection="1">
      <alignment horizontal="left" vertical="center"/>
    </xf>
    <xf numFmtId="41" fontId="14" fillId="0" borderId="48" xfId="5" applyNumberFormat="1" applyFont="1" applyFill="1" applyBorder="1" applyAlignment="1" applyProtection="1">
      <alignment horizontal="left" vertical="center"/>
    </xf>
    <xf numFmtId="41" fontId="14" fillId="0" borderId="47" xfId="5" applyNumberFormat="1" applyFont="1" applyFill="1" applyBorder="1" applyAlignment="1" applyProtection="1">
      <alignment horizontal="left" vertical="center"/>
    </xf>
    <xf numFmtId="41" fontId="14" fillId="0" borderId="66" xfId="5" applyNumberFormat="1" applyFont="1" applyFill="1" applyBorder="1" applyAlignment="1" applyProtection="1">
      <alignment vertical="center"/>
    </xf>
    <xf numFmtId="41" fontId="14" fillId="0" borderId="48" xfId="5" applyNumberFormat="1" applyFont="1" applyFill="1" applyBorder="1" applyAlignment="1" applyProtection="1">
      <alignment vertical="center"/>
    </xf>
    <xf numFmtId="41" fontId="11" fillId="0" borderId="2" xfId="5" applyNumberFormat="1" applyFont="1" applyFill="1" applyBorder="1" applyAlignment="1" applyProtection="1">
      <alignment horizontal="center" vertical="center"/>
    </xf>
    <xf numFmtId="0" fontId="11" fillId="0" borderId="21" xfId="6" applyNumberFormat="1" applyFont="1" applyFill="1" applyBorder="1" applyAlignment="1" applyProtection="1">
      <alignment horizontal="center" vertical="center"/>
    </xf>
    <xf numFmtId="0" fontId="11" fillId="0" borderId="20" xfId="6" applyNumberFormat="1" applyFont="1" applyFill="1" applyBorder="1" applyAlignment="1" applyProtection="1">
      <alignment horizontal="center" vertical="center"/>
    </xf>
    <xf numFmtId="41" fontId="11" fillId="0" borderId="8" xfId="5" applyNumberFormat="1" applyFont="1" applyFill="1" applyBorder="1" applyAlignment="1" applyProtection="1">
      <alignment horizontal="center" vertical="center"/>
    </xf>
    <xf numFmtId="0" fontId="11" fillId="0" borderId="30" xfId="6" applyNumberFormat="1" applyFont="1" applyFill="1" applyBorder="1" applyAlignment="1" applyProtection="1">
      <alignment horizontal="center" vertical="center"/>
    </xf>
    <xf numFmtId="41" fontId="20" fillId="0" borderId="19" xfId="5" applyNumberFormat="1" applyFont="1" applyFill="1" applyBorder="1" applyAlignment="1" applyProtection="1">
      <alignment horizontal="center" vertical="center"/>
    </xf>
    <xf numFmtId="41" fontId="11" fillId="0" borderId="42" xfId="5" applyNumberFormat="1" applyFont="1" applyFill="1" applyBorder="1" applyAlignment="1" applyProtection="1">
      <alignment vertical="center"/>
    </xf>
    <xf numFmtId="41" fontId="11" fillId="0" borderId="41" xfId="5" applyNumberFormat="1" applyFont="1" applyFill="1" applyBorder="1" applyAlignment="1" applyProtection="1">
      <alignment horizontal="center" vertical="center"/>
    </xf>
    <xf numFmtId="41" fontId="11" fillId="0" borderId="59" xfId="5" applyNumberFormat="1" applyFont="1" applyFill="1" applyBorder="1" applyAlignment="1" applyProtection="1">
      <alignment horizontal="center" vertical="center"/>
    </xf>
    <xf numFmtId="41" fontId="11" fillId="0" borderId="59" xfId="5" applyNumberFormat="1" applyFont="1" applyFill="1" applyBorder="1" applyAlignment="1" applyProtection="1">
      <alignment horizontal="right" vertical="center"/>
    </xf>
    <xf numFmtId="41" fontId="11" fillId="0" borderId="2" xfId="5" applyNumberFormat="1" applyFont="1" applyFill="1" applyBorder="1" applyAlignment="1" applyProtection="1">
      <alignment horizontal="center" vertical="center"/>
    </xf>
    <xf numFmtId="41" fontId="11" fillId="0" borderId="8" xfId="5" applyNumberFormat="1" applyFont="1" applyFill="1" applyBorder="1" applyAlignment="1" applyProtection="1">
      <alignment horizontal="center" vertical="center"/>
    </xf>
    <xf numFmtId="0" fontId="11" fillId="0" borderId="30" xfId="6" applyNumberFormat="1" applyFont="1" applyFill="1" applyBorder="1" applyAlignment="1" applyProtection="1">
      <alignment horizontal="center" vertical="center"/>
    </xf>
    <xf numFmtId="0" fontId="11" fillId="0" borderId="20" xfId="6" applyNumberFormat="1" applyFont="1" applyFill="1" applyBorder="1" applyAlignment="1" applyProtection="1">
      <alignment horizontal="center" vertical="center"/>
    </xf>
    <xf numFmtId="41" fontId="20" fillId="0" borderId="19" xfId="5" applyNumberFormat="1" applyFont="1" applyFill="1" applyBorder="1" applyAlignment="1" applyProtection="1">
      <alignment horizontal="center" vertical="center"/>
    </xf>
    <xf numFmtId="177" fontId="1" fillId="0" borderId="11" xfId="1" applyNumberFormat="1" applyFont="1" applyBorder="1" applyAlignment="1">
      <alignment horizontal="right" vertical="center"/>
    </xf>
    <xf numFmtId="41" fontId="11" fillId="0" borderId="2" xfId="5" applyNumberFormat="1" applyFont="1" applyFill="1" applyBorder="1" applyAlignment="1" applyProtection="1">
      <alignment horizontal="center" vertical="center"/>
    </xf>
    <xf numFmtId="41" fontId="11" fillId="0" borderId="8" xfId="5" applyNumberFormat="1" applyFont="1" applyFill="1" applyBorder="1" applyAlignment="1" applyProtection="1">
      <alignment horizontal="center" vertical="center"/>
    </xf>
    <xf numFmtId="41" fontId="11" fillId="0" borderId="25" xfId="5" applyNumberFormat="1" applyFont="1" applyFill="1" applyBorder="1" applyAlignment="1" applyProtection="1">
      <alignment horizontal="center" vertical="center"/>
    </xf>
    <xf numFmtId="41" fontId="11" fillId="0" borderId="45" xfId="5" applyNumberFormat="1" applyFont="1" applyFill="1" applyBorder="1" applyAlignment="1" applyProtection="1">
      <alignment horizontal="center" vertical="center"/>
    </xf>
    <xf numFmtId="41" fontId="11" fillId="0" borderId="33" xfId="5" applyNumberFormat="1" applyFont="1" applyFill="1" applyBorder="1" applyAlignment="1" applyProtection="1">
      <alignment horizontal="center" vertical="center"/>
    </xf>
    <xf numFmtId="41" fontId="11" fillId="0" borderId="38" xfId="5" applyNumberFormat="1" applyFont="1" applyFill="1" applyBorder="1" applyAlignment="1" applyProtection="1">
      <alignment horizontal="center" vertical="center"/>
    </xf>
    <xf numFmtId="0" fontId="14" fillId="0" borderId="15" xfId="6" applyNumberFormat="1" applyFont="1" applyFill="1" applyBorder="1" applyAlignment="1" applyProtection="1">
      <alignment horizontal="center" vertical="center"/>
    </xf>
    <xf numFmtId="0" fontId="14" fillId="0" borderId="41" xfId="6" applyNumberFormat="1" applyFont="1" applyFill="1" applyBorder="1" applyAlignment="1" applyProtection="1">
      <alignment horizontal="left" vertical="center"/>
    </xf>
    <xf numFmtId="41" fontId="14" fillId="0" borderId="41" xfId="5" applyNumberFormat="1" applyFont="1" applyFill="1" applyBorder="1" applyAlignment="1" applyProtection="1">
      <alignment horizontal="left" vertical="center"/>
    </xf>
    <xf numFmtId="41" fontId="25" fillId="0" borderId="40" xfId="5" applyNumberFormat="1" applyFont="1" applyFill="1" applyBorder="1" applyAlignment="1" applyProtection="1">
      <alignment vertical="center"/>
    </xf>
    <xf numFmtId="41" fontId="25" fillId="0" borderId="9" xfId="5" applyNumberFormat="1" applyFont="1" applyFill="1" applyBorder="1" applyAlignment="1" applyProtection="1">
      <alignment vertical="center"/>
    </xf>
    <xf numFmtId="41" fontId="26" fillId="0" borderId="22" xfId="5" applyNumberFormat="1" applyFont="1" applyFill="1" applyBorder="1" applyAlignment="1" applyProtection="1">
      <alignment vertical="center"/>
    </xf>
    <xf numFmtId="41" fontId="26" fillId="0" borderId="40" xfId="5" applyNumberFormat="1" applyFont="1" applyFill="1" applyBorder="1" applyAlignment="1" applyProtection="1">
      <alignment vertical="center"/>
    </xf>
    <xf numFmtId="41" fontId="26" fillId="0" borderId="34" xfId="5" applyNumberFormat="1" applyFont="1" applyFill="1" applyBorder="1" applyAlignment="1" applyProtection="1">
      <alignment vertical="center"/>
    </xf>
    <xf numFmtId="41" fontId="26" fillId="0" borderId="34" xfId="5" applyNumberFormat="1" applyFont="1" applyFill="1" applyBorder="1" applyAlignment="1" applyProtection="1">
      <alignment horizontal="left" vertical="center"/>
    </xf>
    <xf numFmtId="1" fontId="11" fillId="0" borderId="5" xfId="5" applyNumberFormat="1" applyFont="1" applyFill="1" applyBorder="1" applyAlignment="1" applyProtection="1">
      <alignment horizontal="center" vertical="top"/>
    </xf>
    <xf numFmtId="178" fontId="11" fillId="0" borderId="0" xfId="5" applyNumberFormat="1" applyFont="1" applyFill="1" applyBorder="1" applyAlignment="1" applyProtection="1">
      <alignment horizontal="center" vertical="top"/>
    </xf>
    <xf numFmtId="41" fontId="11" fillId="0" borderId="0" xfId="5" applyNumberFormat="1" applyFont="1" applyFill="1" applyBorder="1" applyAlignment="1" applyProtection="1">
      <alignment horizontal="center" vertical="top" wrapText="1"/>
    </xf>
    <xf numFmtId="177" fontId="11" fillId="0" borderId="0" xfId="5" applyNumberFormat="1" applyFont="1" applyFill="1" applyBorder="1" applyAlignment="1" applyProtection="1">
      <alignment horizontal="left" vertical="top"/>
    </xf>
    <xf numFmtId="0" fontId="28" fillId="0" borderId="0" xfId="7" applyFont="1" applyAlignment="1">
      <alignment horizontal="center" vertical="center"/>
    </xf>
    <xf numFmtId="0" fontId="29" fillId="0" borderId="0" xfId="7" applyFont="1">
      <alignment vertical="center"/>
    </xf>
    <xf numFmtId="0" fontId="27" fillId="0" borderId="0" xfId="7" applyFont="1">
      <alignment vertical="center"/>
    </xf>
    <xf numFmtId="0" fontId="27" fillId="0" borderId="0" xfId="7" applyFont="1" applyAlignment="1">
      <alignment horizontal="right" vertical="center"/>
    </xf>
    <xf numFmtId="41" fontId="27" fillId="0" borderId="0" xfId="3" applyFont="1">
      <alignment vertical="center"/>
    </xf>
    <xf numFmtId="0" fontId="1" fillId="0" borderId="0" xfId="8">
      <alignment vertical="center"/>
    </xf>
    <xf numFmtId="0" fontId="28" fillId="0" borderId="23" xfId="7" applyFont="1" applyBorder="1" applyAlignment="1">
      <alignment horizontal="center" vertical="center"/>
    </xf>
    <xf numFmtId="0" fontId="29" fillId="0" borderId="23" xfId="7" applyFont="1" applyBorder="1">
      <alignment vertical="center"/>
    </xf>
    <xf numFmtId="0" fontId="28" fillId="0" borderId="24" xfId="7" applyFont="1" applyBorder="1">
      <alignment vertical="center"/>
    </xf>
    <xf numFmtId="0" fontId="29" fillId="0" borderId="24" xfId="7" applyFont="1" applyBorder="1">
      <alignment vertical="center"/>
    </xf>
    <xf numFmtId="0" fontId="28" fillId="0" borderId="24" xfId="7" applyFont="1" applyBorder="1" applyAlignment="1">
      <alignment horizontal="right" vertical="center"/>
    </xf>
    <xf numFmtId="41" fontId="28" fillId="0" borderId="24" xfId="3" applyFont="1" applyBorder="1">
      <alignment vertical="center"/>
    </xf>
    <xf numFmtId="0" fontId="28" fillId="0" borderId="39" xfId="7" applyFont="1" applyBorder="1">
      <alignment vertical="center"/>
    </xf>
    <xf numFmtId="0" fontId="30" fillId="4" borderId="43" xfId="7" applyFont="1" applyFill="1" applyBorder="1" applyAlignment="1">
      <alignment horizontal="center" vertical="center"/>
    </xf>
    <xf numFmtId="179" fontId="30" fillId="4" borderId="1" xfId="7" applyNumberFormat="1" applyFont="1" applyFill="1" applyBorder="1" applyAlignment="1">
      <alignment horizontal="center" vertical="center"/>
    </xf>
    <xf numFmtId="179" fontId="30" fillId="4" borderId="2" xfId="7" applyNumberFormat="1" applyFont="1" applyFill="1" applyBorder="1" applyAlignment="1">
      <alignment horizontal="center" vertical="center"/>
    </xf>
    <xf numFmtId="179" fontId="30" fillId="4" borderId="2" xfId="7" applyNumberFormat="1" applyFont="1" applyFill="1" applyBorder="1" applyAlignment="1">
      <alignment horizontal="center" vertical="center" wrapText="1"/>
    </xf>
    <xf numFmtId="179" fontId="30" fillId="4" borderId="2" xfId="7" applyNumberFormat="1" applyFont="1" applyFill="1" applyBorder="1" applyAlignment="1">
      <alignment horizontal="right" vertical="center"/>
    </xf>
    <xf numFmtId="41" fontId="30" fillId="4" borderId="2" xfId="3" applyFont="1" applyFill="1" applyBorder="1">
      <alignment vertical="center"/>
    </xf>
    <xf numFmtId="0" fontId="30" fillId="4" borderId="3" xfId="7" applyFont="1" applyFill="1" applyBorder="1" applyAlignment="1">
      <alignment horizontal="center" vertical="center"/>
    </xf>
    <xf numFmtId="0" fontId="31" fillId="3" borderId="74" xfId="7" applyFont="1" applyFill="1" applyBorder="1" applyAlignment="1">
      <alignment horizontal="center" vertical="center"/>
    </xf>
    <xf numFmtId="179" fontId="30" fillId="3" borderId="4" xfId="7" applyNumberFormat="1" applyFont="1" applyFill="1" applyBorder="1" applyAlignment="1">
      <alignment horizontal="center" vertical="center"/>
    </xf>
    <xf numFmtId="180" fontId="31" fillId="3" borderId="5" xfId="7" applyNumberFormat="1" applyFont="1" applyFill="1" applyBorder="1" applyAlignment="1">
      <alignment horizontal="right" vertical="center"/>
    </xf>
    <xf numFmtId="41" fontId="31" fillId="3" borderId="6" xfId="7" applyNumberFormat="1" applyFont="1" applyFill="1" applyBorder="1">
      <alignment vertical="center"/>
    </xf>
    <xf numFmtId="180" fontId="1" fillId="0" borderId="0" xfId="8" applyNumberFormat="1">
      <alignment vertical="center"/>
    </xf>
    <xf numFmtId="0" fontId="30" fillId="3" borderId="4" xfId="7" applyFont="1" applyFill="1" applyBorder="1" applyAlignment="1">
      <alignment horizontal="center" vertical="center"/>
    </xf>
    <xf numFmtId="0" fontId="32" fillId="0" borderId="52" xfId="7" applyFont="1" applyBorder="1" applyAlignment="1">
      <alignment horizontal="center" vertical="center"/>
    </xf>
    <xf numFmtId="0" fontId="29" fillId="0" borderId="12" xfId="7" applyFont="1" applyBorder="1">
      <alignment vertical="center"/>
    </xf>
    <xf numFmtId="180" fontId="33" fillId="0" borderId="13" xfId="7" applyNumberFormat="1" applyFont="1" applyBorder="1">
      <alignment vertical="center"/>
    </xf>
    <xf numFmtId="41" fontId="31" fillId="3" borderId="14" xfId="7" applyNumberFormat="1" applyFont="1" applyFill="1" applyBorder="1">
      <alignment vertical="center"/>
    </xf>
    <xf numFmtId="0" fontId="1" fillId="0" borderId="0" xfId="8" applyAlignment="1">
      <alignment horizontal="center" vertical="center"/>
    </xf>
    <xf numFmtId="0" fontId="29" fillId="0" borderId="0" xfId="8" applyFont="1">
      <alignment vertical="center"/>
    </xf>
    <xf numFmtId="41" fontId="1" fillId="0" borderId="0" xfId="3">
      <alignment vertical="center"/>
    </xf>
    <xf numFmtId="0" fontId="1" fillId="0" borderId="0" xfId="8" applyAlignment="1">
      <alignment horizontal="right" vertical="center"/>
    </xf>
    <xf numFmtId="0" fontId="2" fillId="0" borderId="0" xfId="1" applyFont="1" applyAlignment="1">
      <alignment horizontal="center"/>
    </xf>
    <xf numFmtId="0" fontId="1" fillId="0" borderId="0" xfId="1" applyBorder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0" fillId="0" borderId="7" xfId="1" applyFont="1" applyBorder="1" applyAlignment="1">
      <alignment horizontal="left" vertical="center"/>
    </xf>
    <xf numFmtId="0" fontId="1" fillId="0" borderId="10" xfId="1" applyFont="1" applyBorder="1" applyAlignment="1">
      <alignment horizontal="left" vertical="center"/>
    </xf>
    <xf numFmtId="177" fontId="1" fillId="0" borderId="8" xfId="1" applyNumberFormat="1" applyFont="1" applyBorder="1" applyAlignment="1">
      <alignment horizontal="right" vertical="center"/>
    </xf>
    <xf numFmtId="177" fontId="1" fillId="0" borderId="11" xfId="1" applyNumberFormat="1" applyFont="1" applyBorder="1" applyAlignment="1">
      <alignment horizontal="right" vertical="center"/>
    </xf>
    <xf numFmtId="176" fontId="1" fillId="0" borderId="8" xfId="1" applyNumberFormat="1" applyFont="1" applyBorder="1" applyAlignment="1">
      <alignment horizontal="right" vertical="center"/>
    </xf>
    <xf numFmtId="0" fontId="9" fillId="0" borderId="11" xfId="2" applyNumberFormat="1" applyFont="1" applyFill="1" applyBorder="1" applyAlignment="1" applyProtection="1">
      <alignment horizontal="right" vertical="center"/>
    </xf>
    <xf numFmtId="41" fontId="11" fillId="0" borderId="23" xfId="5" applyNumberFormat="1" applyFont="1" applyFill="1" applyBorder="1" applyAlignment="1" applyProtection="1">
      <alignment horizontal="center" vertical="center"/>
    </xf>
    <xf numFmtId="41" fontId="11" fillId="0" borderId="24" xfId="5" applyNumberFormat="1" applyFont="1" applyFill="1" applyBorder="1" applyAlignment="1" applyProtection="1">
      <alignment horizontal="center" vertical="center"/>
    </xf>
    <xf numFmtId="41" fontId="11" fillId="0" borderId="25" xfId="5" applyNumberFormat="1" applyFont="1" applyFill="1" applyBorder="1" applyAlignment="1" applyProtection="1">
      <alignment horizontal="center" vertical="center"/>
    </xf>
    <xf numFmtId="41" fontId="10" fillId="0" borderId="0" xfId="5" applyNumberFormat="1" applyFont="1" applyFill="1" applyBorder="1" applyAlignment="1" applyProtection="1">
      <alignment horizontal="center" vertical="center"/>
    </xf>
    <xf numFmtId="41" fontId="12" fillId="0" borderId="0" xfId="5" applyNumberFormat="1" applyFont="1" applyFill="1" applyBorder="1" applyAlignment="1" applyProtection="1"/>
    <xf numFmtId="41" fontId="11" fillId="0" borderId="15" xfId="5" applyNumberFormat="1" applyFont="1" applyFill="1" applyBorder="1" applyAlignment="1" applyProtection="1">
      <alignment horizontal="right" vertical="center"/>
    </xf>
    <xf numFmtId="41" fontId="11" fillId="0" borderId="43" xfId="5" applyNumberFormat="1" applyFont="1" applyFill="1" applyBorder="1" applyAlignment="1" applyProtection="1">
      <alignment horizontal="center" vertical="center"/>
    </xf>
    <xf numFmtId="41" fontId="11" fillId="0" borderId="44" xfId="5" applyNumberFormat="1" applyFont="1" applyFill="1" applyBorder="1" applyAlignment="1" applyProtection="1">
      <alignment horizontal="center" vertical="center"/>
    </xf>
    <xf numFmtId="41" fontId="11" fillId="0" borderId="45" xfId="5" applyNumberFormat="1" applyFont="1" applyFill="1" applyBorder="1" applyAlignment="1" applyProtection="1">
      <alignment horizontal="center" vertical="center"/>
    </xf>
    <xf numFmtId="0" fontId="11" fillId="0" borderId="16" xfId="6" applyNumberFormat="1" applyFont="1" applyFill="1" applyBorder="1" applyAlignment="1" applyProtection="1">
      <alignment horizontal="center" vertical="center"/>
    </xf>
    <xf numFmtId="0" fontId="11" fillId="0" borderId="17" xfId="6" applyNumberFormat="1" applyFont="1" applyFill="1" applyBorder="1" applyAlignment="1" applyProtection="1">
      <alignment horizontal="center" vertical="center"/>
    </xf>
    <xf numFmtId="0" fontId="11" fillId="0" borderId="59" xfId="6" applyNumberFormat="1" applyFont="1" applyFill="1" applyBorder="1" applyAlignment="1" applyProtection="1">
      <alignment horizontal="center" vertical="center"/>
    </xf>
    <xf numFmtId="0" fontId="11" fillId="0" borderId="41" xfId="6" applyNumberFormat="1" applyFont="1" applyFill="1" applyBorder="1" applyAlignment="1" applyProtection="1">
      <alignment horizontal="center" vertical="center"/>
    </xf>
    <xf numFmtId="41" fontId="11" fillId="0" borderId="46" xfId="5" applyNumberFormat="1" applyFont="1" applyFill="1" applyBorder="1" applyAlignment="1" applyProtection="1">
      <alignment horizontal="center" vertical="center"/>
    </xf>
    <xf numFmtId="41" fontId="11" fillId="0" borderId="42" xfId="5" applyNumberFormat="1" applyFont="1" applyFill="1" applyBorder="1" applyAlignment="1" applyProtection="1">
      <alignment horizontal="center" vertical="center"/>
    </xf>
    <xf numFmtId="41" fontId="11" fillId="0" borderId="52" xfId="5" applyNumberFormat="1" applyFont="1" applyFill="1" applyBorder="1" applyAlignment="1" applyProtection="1">
      <alignment horizontal="center" vertical="center"/>
    </xf>
    <xf numFmtId="41" fontId="11" fillId="0" borderId="38" xfId="5" applyNumberFormat="1" applyFont="1" applyFill="1" applyBorder="1" applyAlignment="1" applyProtection="1">
      <alignment horizontal="center" vertical="center"/>
    </xf>
    <xf numFmtId="41" fontId="11" fillId="0" borderId="58" xfId="5" applyNumberFormat="1" applyFont="1" applyFill="1" applyBorder="1" applyAlignment="1" applyProtection="1">
      <alignment horizontal="center" vertical="center"/>
    </xf>
    <xf numFmtId="0" fontId="11" fillId="0" borderId="48" xfId="6" applyNumberFormat="1" applyFont="1" applyFill="1" applyBorder="1" applyAlignment="1" applyProtection="1">
      <alignment horizontal="center" vertical="center"/>
    </xf>
    <xf numFmtId="0" fontId="11" fillId="0" borderId="30" xfId="6" applyNumberFormat="1" applyFont="1" applyFill="1" applyBorder="1" applyAlignment="1" applyProtection="1">
      <alignment horizontal="center" vertical="center"/>
    </xf>
    <xf numFmtId="41" fontId="11" fillId="0" borderId="31" xfId="5" applyNumberFormat="1" applyFont="1" applyFill="1" applyBorder="1" applyAlignment="1" applyProtection="1">
      <alignment horizontal="center" vertical="center"/>
    </xf>
    <xf numFmtId="41" fontId="11" fillId="0" borderId="47" xfId="5" applyNumberFormat="1" applyFont="1" applyFill="1" applyBorder="1" applyAlignment="1" applyProtection="1">
      <alignment horizontal="center" vertical="center"/>
    </xf>
    <xf numFmtId="41" fontId="11" fillId="0" borderId="33" xfId="5" applyNumberFormat="1" applyFont="1" applyFill="1" applyBorder="1" applyAlignment="1" applyProtection="1">
      <alignment horizontal="center" vertical="center"/>
    </xf>
    <xf numFmtId="41" fontId="20" fillId="0" borderId="29" xfId="5" applyNumberFormat="1" applyFont="1" applyFill="1" applyBorder="1" applyAlignment="1" applyProtection="1">
      <alignment horizontal="center" vertical="center"/>
    </xf>
    <xf numFmtId="41" fontId="20" fillId="0" borderId="19" xfId="5" applyNumberFormat="1" applyFont="1" applyFill="1" applyBorder="1" applyAlignment="1" applyProtection="1">
      <alignment horizontal="center" vertical="center"/>
    </xf>
    <xf numFmtId="0" fontId="9" fillId="0" borderId="15" xfId="2" applyNumberFormat="1" applyFont="1" applyFill="1" applyBorder="1" applyAlignment="1" applyProtection="1">
      <alignment horizontal="right" vertical="center"/>
    </xf>
    <xf numFmtId="41" fontId="20" fillId="0" borderId="1" xfId="5" applyNumberFormat="1" applyFont="1" applyFill="1" applyBorder="1" applyAlignment="1" applyProtection="1">
      <alignment horizontal="center" vertical="center"/>
    </xf>
    <xf numFmtId="41" fontId="20" fillId="0" borderId="2" xfId="5" applyNumberFormat="1" applyFont="1" applyFill="1" applyBorder="1" applyAlignment="1" applyProtection="1">
      <alignment horizontal="center" vertical="center"/>
    </xf>
    <xf numFmtId="0" fontId="20" fillId="0" borderId="16" xfId="6" applyNumberFormat="1" applyFont="1" applyFill="1" applyBorder="1" applyAlignment="1" applyProtection="1">
      <alignment horizontal="center" vertical="center"/>
    </xf>
    <xf numFmtId="0" fontId="20" fillId="0" borderId="17" xfId="6" applyNumberFormat="1" applyFont="1" applyFill="1" applyBorder="1" applyAlignment="1" applyProtection="1">
      <alignment horizontal="center" vertical="center"/>
    </xf>
    <xf numFmtId="0" fontId="20" fillId="0" borderId="64" xfId="6" applyNumberFormat="1" applyFont="1" applyFill="1" applyBorder="1" applyAlignment="1" applyProtection="1">
      <alignment horizontal="center" vertical="center"/>
    </xf>
    <xf numFmtId="0" fontId="20" fillId="0" borderId="63" xfId="6" applyNumberFormat="1" applyFont="1" applyFill="1" applyBorder="1" applyAlignment="1" applyProtection="1">
      <alignment horizontal="center" vertical="center"/>
    </xf>
    <xf numFmtId="41" fontId="20" fillId="0" borderId="3" xfId="5" applyNumberFormat="1" applyFont="1" applyFill="1" applyBorder="1" applyAlignment="1" applyProtection="1">
      <alignment horizontal="center" vertical="center"/>
    </xf>
    <xf numFmtId="41" fontId="20" fillId="0" borderId="65" xfId="5" applyNumberFormat="1" applyFont="1" applyFill="1" applyBorder="1" applyAlignment="1" applyProtection="1">
      <alignment horizontal="center" vertical="center"/>
    </xf>
    <xf numFmtId="41" fontId="20" fillId="0" borderId="61" xfId="5" applyNumberFormat="1" applyFont="1" applyFill="1" applyBorder="1" applyAlignment="1" applyProtection="1">
      <alignment horizontal="center" vertical="center"/>
    </xf>
    <xf numFmtId="41" fontId="20" fillId="0" borderId="62" xfId="5" applyNumberFormat="1" applyFont="1" applyFill="1" applyBorder="1" applyAlignment="1" applyProtection="1">
      <alignment horizontal="center" vertical="center"/>
    </xf>
    <xf numFmtId="0" fontId="11" fillId="0" borderId="64" xfId="6" applyNumberFormat="1" applyFont="1" applyFill="1" applyBorder="1" applyAlignment="1" applyProtection="1">
      <alignment horizontal="center" vertical="center"/>
    </xf>
    <xf numFmtId="0" fontId="11" fillId="0" borderId="63" xfId="6" applyNumberFormat="1" applyFont="1" applyFill="1" applyBorder="1" applyAlignment="1" applyProtection="1">
      <alignment horizontal="center" vertical="center"/>
    </xf>
    <xf numFmtId="41" fontId="11" fillId="0" borderId="18" xfId="5" applyNumberFormat="1" applyFont="1" applyFill="1" applyBorder="1" applyAlignment="1" applyProtection="1">
      <alignment horizontal="center" vertical="center"/>
    </xf>
    <xf numFmtId="41" fontId="11" fillId="0" borderId="72" xfId="5" applyNumberFormat="1" applyFont="1" applyFill="1" applyBorder="1" applyAlignment="1" applyProtection="1">
      <alignment horizontal="center" vertical="center"/>
    </xf>
    <xf numFmtId="41" fontId="11" fillId="0" borderId="69" xfId="5" applyNumberFormat="1" applyFont="1" applyFill="1" applyBorder="1" applyAlignment="1" applyProtection="1">
      <alignment horizontal="center" vertical="center"/>
    </xf>
    <xf numFmtId="41" fontId="11" fillId="0" borderId="70" xfId="5" applyNumberFormat="1" applyFont="1" applyFill="1" applyBorder="1" applyAlignment="1" applyProtection="1">
      <alignment horizontal="center" vertical="center"/>
    </xf>
    <xf numFmtId="41" fontId="11" fillId="0" borderId="71" xfId="5" applyNumberFormat="1" applyFont="1" applyFill="1" applyBorder="1" applyAlignment="1" applyProtection="1">
      <alignment horizontal="center" vertical="center"/>
    </xf>
    <xf numFmtId="0" fontId="23" fillId="0" borderId="15" xfId="4" applyFont="1" applyBorder="1" applyAlignment="1">
      <alignment horizontal="center"/>
    </xf>
  </cellXfs>
  <cellStyles count="50">
    <cellStyle name="20% - 강조색1 2" xfId="9"/>
    <cellStyle name="20% - 강조색2 2" xfId="10"/>
    <cellStyle name="20% - 강조색3 2" xfId="11"/>
    <cellStyle name="20% - 강조색4 2" xfId="12"/>
    <cellStyle name="20% - 강조색5 2" xfId="13"/>
    <cellStyle name="20% - 강조색6 2" xfId="5"/>
    <cellStyle name="40% - 강조색1 2" xfId="6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쉼표 [0] 2" xfId="3"/>
    <cellStyle name="쉼표 [0] 2 2" xfId="38"/>
    <cellStyle name="연결된 셀 2" xfId="39"/>
    <cellStyle name="요약 2" xfId="40"/>
    <cellStyle name="입력 2" xfId="41"/>
    <cellStyle name="제목 1 2" xfId="42"/>
    <cellStyle name="제목 2 2" xfId="43"/>
    <cellStyle name="제목 3 2" xfId="44"/>
    <cellStyle name="제목 4 2" xfId="45"/>
    <cellStyle name="제목 5" xfId="46"/>
    <cellStyle name="좋음 2" xfId="47"/>
    <cellStyle name="출력 2" xfId="48"/>
    <cellStyle name="표준" xfId="0" builtinId="0"/>
    <cellStyle name="표준 2" xfId="2"/>
    <cellStyle name="표준 3" xfId="8"/>
    <cellStyle name="표준 4" xfId="49"/>
    <cellStyle name="표준_2006.요양원임금내역서" xfId="4"/>
    <cellStyle name="표준_Sheet1" xfId="7"/>
    <cellStyle name="표준_예,결산 총괄표 및 임금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9892;&#47196;&#50516;/Desktop/&#51649;&#50896;&#48372;&#49688;&#51068;&#46988;&#54364;&#50977;&#50500;&#508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649;&#50896;&#48372;&#49688;&#51068;&#46988;&#54364;&#50977;&#50500;&#5089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40;&#48292;&#50640;&#49472;2/Documents/&#47928;&#49436;/&#52280;&#44256;&#51088;&#47308;/&#51089;&#50629;&#47928;&#49436;/&#50641;&#49472;&#47928;&#49436;/&#51649;&#50896;&#48372;&#49688;&#51068;&#46988;&#54364;&#50977;&#50500;&#5089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51076;&#51649;&#50896;&#48372;&#4968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지출예산총괄"/>
      <sheetName val="직원보수일람표"/>
    </sheetNames>
    <sheetDataSet>
      <sheetData sheetId="0"/>
      <sheetData sheetId="1">
        <row r="1">
          <cell r="A1" t="str">
            <v>2003년도 직원보수 일람표 (실로암육아원)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지출예산총괄"/>
      <sheetName val="직원보수일람표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지출예산총괄"/>
      <sheetName val="직원보수일람표"/>
    </sheetNames>
    <sheetDataSet>
      <sheetData sheetId="0"/>
      <sheetData sheetId="1">
        <row r="1">
          <cell r="A1" t="str">
            <v>2003년도 직원보수 일람표 (실로암육아원)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수일람기초"/>
      <sheetName val="보수일람완료"/>
      <sheetName val="Sheet1 (2)"/>
      <sheetName val="Sheet2"/>
      <sheetName val="Sheet3"/>
    </sheetNames>
    <sheetDataSet>
      <sheetData sheetId="0">
        <row r="6">
          <cell r="C6">
            <v>2300000</v>
          </cell>
          <cell r="D6">
            <v>200000</v>
          </cell>
          <cell r="E6">
            <v>100000</v>
          </cell>
          <cell r="F6">
            <v>20000</v>
          </cell>
          <cell r="G6">
            <v>50000</v>
          </cell>
          <cell r="H6">
            <v>100000</v>
          </cell>
          <cell r="I6">
            <v>360000</v>
          </cell>
          <cell r="J6">
            <v>0</v>
          </cell>
          <cell r="K6">
            <v>51000</v>
          </cell>
          <cell r="L6">
            <v>130000</v>
          </cell>
          <cell r="M6">
            <v>270000</v>
          </cell>
        </row>
        <row r="7">
          <cell r="C7">
            <v>1200000</v>
          </cell>
          <cell r="D7">
            <v>200000</v>
          </cell>
          <cell r="E7">
            <v>100000</v>
          </cell>
          <cell r="F7">
            <v>20000</v>
          </cell>
          <cell r="G7">
            <v>0</v>
          </cell>
          <cell r="H7">
            <v>330000</v>
          </cell>
          <cell r="I7">
            <v>230000</v>
          </cell>
          <cell r="J7">
            <v>0</v>
          </cell>
          <cell r="K7">
            <v>32000</v>
          </cell>
          <cell r="L7">
            <v>220000</v>
          </cell>
          <cell r="M7">
            <v>190000</v>
          </cell>
        </row>
        <row r="8">
          <cell r="C8">
            <v>830000</v>
          </cell>
          <cell r="D8">
            <v>200000</v>
          </cell>
          <cell r="E8">
            <v>100000</v>
          </cell>
          <cell r="F8">
            <v>20000</v>
          </cell>
          <cell r="G8">
            <v>50000</v>
          </cell>
          <cell r="H8">
            <v>320000</v>
          </cell>
          <cell r="I8">
            <v>210000</v>
          </cell>
          <cell r="J8">
            <v>0</v>
          </cell>
          <cell r="K8">
            <v>29000</v>
          </cell>
          <cell r="L8">
            <v>74000</v>
          </cell>
          <cell r="M8">
            <v>153000</v>
          </cell>
        </row>
        <row r="9">
          <cell r="C9">
            <v>1300000</v>
          </cell>
          <cell r="D9">
            <v>200000</v>
          </cell>
          <cell r="E9">
            <v>100000</v>
          </cell>
          <cell r="F9">
            <v>20000</v>
          </cell>
          <cell r="G9">
            <v>50000</v>
          </cell>
          <cell r="H9">
            <v>450000</v>
          </cell>
          <cell r="I9">
            <v>230000</v>
          </cell>
          <cell r="J9">
            <v>0</v>
          </cell>
          <cell r="K9">
            <v>32000</v>
          </cell>
          <cell r="L9">
            <v>81000</v>
          </cell>
          <cell r="M9">
            <v>167000</v>
          </cell>
        </row>
        <row r="10">
          <cell r="C10">
            <v>1100000</v>
          </cell>
          <cell r="D10">
            <v>200000</v>
          </cell>
          <cell r="E10">
            <v>100000</v>
          </cell>
          <cell r="F10">
            <v>0</v>
          </cell>
          <cell r="G10">
            <v>80000</v>
          </cell>
          <cell r="H10">
            <v>320000</v>
          </cell>
          <cell r="I10">
            <v>220000</v>
          </cell>
          <cell r="J10">
            <v>0</v>
          </cell>
          <cell r="K10">
            <v>30000</v>
          </cell>
          <cell r="L10">
            <v>76000</v>
          </cell>
          <cell r="M10">
            <v>160000</v>
          </cell>
        </row>
        <row r="11">
          <cell r="C11">
            <v>1300000</v>
          </cell>
          <cell r="D11">
            <v>200000</v>
          </cell>
          <cell r="E11">
            <v>100000</v>
          </cell>
          <cell r="F11">
            <v>20000</v>
          </cell>
          <cell r="G11">
            <v>50000</v>
          </cell>
          <cell r="H11">
            <v>470000</v>
          </cell>
          <cell r="I11">
            <v>0</v>
          </cell>
          <cell r="J11">
            <v>0</v>
          </cell>
          <cell r="K11">
            <v>0</v>
          </cell>
          <cell r="L11">
            <v>170000</v>
          </cell>
          <cell r="M11">
            <v>193000</v>
          </cell>
        </row>
        <row r="12">
          <cell r="C12">
            <v>1000000</v>
          </cell>
          <cell r="D12">
            <v>200000</v>
          </cell>
          <cell r="E12">
            <v>100000</v>
          </cell>
          <cell r="F12">
            <v>0</v>
          </cell>
          <cell r="G12">
            <v>50000</v>
          </cell>
          <cell r="H12">
            <v>470000</v>
          </cell>
          <cell r="I12">
            <v>0</v>
          </cell>
          <cell r="J12">
            <v>0</v>
          </cell>
          <cell r="L12">
            <v>370000</v>
          </cell>
          <cell r="M12">
            <v>158000</v>
          </cell>
        </row>
        <row r="13">
          <cell r="C13">
            <v>850000</v>
          </cell>
          <cell r="D13">
            <v>200000</v>
          </cell>
          <cell r="E13">
            <v>100000</v>
          </cell>
          <cell r="F13">
            <v>20000</v>
          </cell>
          <cell r="G13">
            <v>0</v>
          </cell>
          <cell r="H13">
            <v>0</v>
          </cell>
          <cell r="I13">
            <v>290000</v>
          </cell>
          <cell r="J13">
            <v>110000</v>
          </cell>
          <cell r="K13">
            <v>110000</v>
          </cell>
          <cell r="L13">
            <v>41000</v>
          </cell>
          <cell r="M13">
            <v>142000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B1" zoomScale="75" workbookViewId="0">
      <selection activeCell="H7" sqref="H7"/>
    </sheetView>
  </sheetViews>
  <sheetFormatPr defaultRowHeight="13.5"/>
  <cols>
    <col min="1" max="1" width="2.625" style="1" hidden="1" customWidth="1"/>
    <col min="2" max="2" width="14.375" style="1" customWidth="1"/>
    <col min="3" max="3" width="11.125" style="1" customWidth="1"/>
    <col min="4" max="4" width="10.875" style="1" customWidth="1"/>
    <col min="5" max="7" width="9.875" style="1" customWidth="1"/>
    <col min="8" max="8" width="11.25" style="1" customWidth="1"/>
    <col min="9" max="9" width="10.75" style="1" customWidth="1"/>
    <col min="10" max="11" width="9.875" style="1" customWidth="1"/>
    <col min="12" max="256" width="9" style="1"/>
    <col min="257" max="257" width="0" style="1" hidden="1" customWidth="1"/>
    <col min="258" max="258" width="14.375" style="1" customWidth="1"/>
    <col min="259" max="259" width="11.125" style="1" customWidth="1"/>
    <col min="260" max="260" width="10.875" style="1" customWidth="1"/>
    <col min="261" max="263" width="9.875" style="1" customWidth="1"/>
    <col min="264" max="264" width="11.25" style="1" customWidth="1"/>
    <col min="265" max="265" width="10.75" style="1" customWidth="1"/>
    <col min="266" max="267" width="9.875" style="1" customWidth="1"/>
    <col min="268" max="512" width="9" style="1"/>
    <col min="513" max="513" width="0" style="1" hidden="1" customWidth="1"/>
    <col min="514" max="514" width="14.375" style="1" customWidth="1"/>
    <col min="515" max="515" width="11.125" style="1" customWidth="1"/>
    <col min="516" max="516" width="10.875" style="1" customWidth="1"/>
    <col min="517" max="519" width="9.875" style="1" customWidth="1"/>
    <col min="520" max="520" width="11.25" style="1" customWidth="1"/>
    <col min="521" max="521" width="10.75" style="1" customWidth="1"/>
    <col min="522" max="523" width="9.875" style="1" customWidth="1"/>
    <col min="524" max="768" width="9" style="1"/>
    <col min="769" max="769" width="0" style="1" hidden="1" customWidth="1"/>
    <col min="770" max="770" width="14.375" style="1" customWidth="1"/>
    <col min="771" max="771" width="11.125" style="1" customWidth="1"/>
    <col min="772" max="772" width="10.875" style="1" customWidth="1"/>
    <col min="773" max="775" width="9.875" style="1" customWidth="1"/>
    <col min="776" max="776" width="11.25" style="1" customWidth="1"/>
    <col min="777" max="777" width="10.75" style="1" customWidth="1"/>
    <col min="778" max="779" width="9.875" style="1" customWidth="1"/>
    <col min="780" max="1024" width="9" style="1"/>
    <col min="1025" max="1025" width="0" style="1" hidden="1" customWidth="1"/>
    <col min="1026" max="1026" width="14.375" style="1" customWidth="1"/>
    <col min="1027" max="1027" width="11.125" style="1" customWidth="1"/>
    <col min="1028" max="1028" width="10.875" style="1" customWidth="1"/>
    <col min="1029" max="1031" width="9.875" style="1" customWidth="1"/>
    <col min="1032" max="1032" width="11.25" style="1" customWidth="1"/>
    <col min="1033" max="1033" width="10.75" style="1" customWidth="1"/>
    <col min="1034" max="1035" width="9.875" style="1" customWidth="1"/>
    <col min="1036" max="1280" width="9" style="1"/>
    <col min="1281" max="1281" width="0" style="1" hidden="1" customWidth="1"/>
    <col min="1282" max="1282" width="14.375" style="1" customWidth="1"/>
    <col min="1283" max="1283" width="11.125" style="1" customWidth="1"/>
    <col min="1284" max="1284" width="10.875" style="1" customWidth="1"/>
    <col min="1285" max="1287" width="9.875" style="1" customWidth="1"/>
    <col min="1288" max="1288" width="11.25" style="1" customWidth="1"/>
    <col min="1289" max="1289" width="10.75" style="1" customWidth="1"/>
    <col min="1290" max="1291" width="9.875" style="1" customWidth="1"/>
    <col min="1292" max="1536" width="9" style="1"/>
    <col min="1537" max="1537" width="0" style="1" hidden="1" customWidth="1"/>
    <col min="1538" max="1538" width="14.375" style="1" customWidth="1"/>
    <col min="1539" max="1539" width="11.125" style="1" customWidth="1"/>
    <col min="1540" max="1540" width="10.875" style="1" customWidth="1"/>
    <col min="1541" max="1543" width="9.875" style="1" customWidth="1"/>
    <col min="1544" max="1544" width="11.25" style="1" customWidth="1"/>
    <col min="1545" max="1545" width="10.75" style="1" customWidth="1"/>
    <col min="1546" max="1547" width="9.875" style="1" customWidth="1"/>
    <col min="1548" max="1792" width="9" style="1"/>
    <col min="1793" max="1793" width="0" style="1" hidden="1" customWidth="1"/>
    <col min="1794" max="1794" width="14.375" style="1" customWidth="1"/>
    <col min="1795" max="1795" width="11.125" style="1" customWidth="1"/>
    <col min="1796" max="1796" width="10.875" style="1" customWidth="1"/>
    <col min="1797" max="1799" width="9.875" style="1" customWidth="1"/>
    <col min="1800" max="1800" width="11.25" style="1" customWidth="1"/>
    <col min="1801" max="1801" width="10.75" style="1" customWidth="1"/>
    <col min="1802" max="1803" width="9.875" style="1" customWidth="1"/>
    <col min="1804" max="2048" width="9" style="1"/>
    <col min="2049" max="2049" width="0" style="1" hidden="1" customWidth="1"/>
    <col min="2050" max="2050" width="14.375" style="1" customWidth="1"/>
    <col min="2051" max="2051" width="11.125" style="1" customWidth="1"/>
    <col min="2052" max="2052" width="10.875" style="1" customWidth="1"/>
    <col min="2053" max="2055" width="9.875" style="1" customWidth="1"/>
    <col min="2056" max="2056" width="11.25" style="1" customWidth="1"/>
    <col min="2057" max="2057" width="10.75" style="1" customWidth="1"/>
    <col min="2058" max="2059" width="9.875" style="1" customWidth="1"/>
    <col min="2060" max="2304" width="9" style="1"/>
    <col min="2305" max="2305" width="0" style="1" hidden="1" customWidth="1"/>
    <col min="2306" max="2306" width="14.375" style="1" customWidth="1"/>
    <col min="2307" max="2307" width="11.125" style="1" customWidth="1"/>
    <col min="2308" max="2308" width="10.875" style="1" customWidth="1"/>
    <col min="2309" max="2311" width="9.875" style="1" customWidth="1"/>
    <col min="2312" max="2312" width="11.25" style="1" customWidth="1"/>
    <col min="2313" max="2313" width="10.75" style="1" customWidth="1"/>
    <col min="2314" max="2315" width="9.875" style="1" customWidth="1"/>
    <col min="2316" max="2560" width="9" style="1"/>
    <col min="2561" max="2561" width="0" style="1" hidden="1" customWidth="1"/>
    <col min="2562" max="2562" width="14.375" style="1" customWidth="1"/>
    <col min="2563" max="2563" width="11.125" style="1" customWidth="1"/>
    <col min="2564" max="2564" width="10.875" style="1" customWidth="1"/>
    <col min="2565" max="2567" width="9.875" style="1" customWidth="1"/>
    <col min="2568" max="2568" width="11.25" style="1" customWidth="1"/>
    <col min="2569" max="2569" width="10.75" style="1" customWidth="1"/>
    <col min="2570" max="2571" width="9.875" style="1" customWidth="1"/>
    <col min="2572" max="2816" width="9" style="1"/>
    <col min="2817" max="2817" width="0" style="1" hidden="1" customWidth="1"/>
    <col min="2818" max="2818" width="14.375" style="1" customWidth="1"/>
    <col min="2819" max="2819" width="11.125" style="1" customWidth="1"/>
    <col min="2820" max="2820" width="10.875" style="1" customWidth="1"/>
    <col min="2821" max="2823" width="9.875" style="1" customWidth="1"/>
    <col min="2824" max="2824" width="11.25" style="1" customWidth="1"/>
    <col min="2825" max="2825" width="10.75" style="1" customWidth="1"/>
    <col min="2826" max="2827" width="9.875" style="1" customWidth="1"/>
    <col min="2828" max="3072" width="9" style="1"/>
    <col min="3073" max="3073" width="0" style="1" hidden="1" customWidth="1"/>
    <col min="3074" max="3074" width="14.375" style="1" customWidth="1"/>
    <col min="3075" max="3075" width="11.125" style="1" customWidth="1"/>
    <col min="3076" max="3076" width="10.875" style="1" customWidth="1"/>
    <col min="3077" max="3079" width="9.875" style="1" customWidth="1"/>
    <col min="3080" max="3080" width="11.25" style="1" customWidth="1"/>
    <col min="3081" max="3081" width="10.75" style="1" customWidth="1"/>
    <col min="3082" max="3083" width="9.875" style="1" customWidth="1"/>
    <col min="3084" max="3328" width="9" style="1"/>
    <col min="3329" max="3329" width="0" style="1" hidden="1" customWidth="1"/>
    <col min="3330" max="3330" width="14.375" style="1" customWidth="1"/>
    <col min="3331" max="3331" width="11.125" style="1" customWidth="1"/>
    <col min="3332" max="3332" width="10.875" style="1" customWidth="1"/>
    <col min="3333" max="3335" width="9.875" style="1" customWidth="1"/>
    <col min="3336" max="3336" width="11.25" style="1" customWidth="1"/>
    <col min="3337" max="3337" width="10.75" style="1" customWidth="1"/>
    <col min="3338" max="3339" width="9.875" style="1" customWidth="1"/>
    <col min="3340" max="3584" width="9" style="1"/>
    <col min="3585" max="3585" width="0" style="1" hidden="1" customWidth="1"/>
    <col min="3586" max="3586" width="14.375" style="1" customWidth="1"/>
    <col min="3587" max="3587" width="11.125" style="1" customWidth="1"/>
    <col min="3588" max="3588" width="10.875" style="1" customWidth="1"/>
    <col min="3589" max="3591" width="9.875" style="1" customWidth="1"/>
    <col min="3592" max="3592" width="11.25" style="1" customWidth="1"/>
    <col min="3593" max="3593" width="10.75" style="1" customWidth="1"/>
    <col min="3594" max="3595" width="9.875" style="1" customWidth="1"/>
    <col min="3596" max="3840" width="9" style="1"/>
    <col min="3841" max="3841" width="0" style="1" hidden="1" customWidth="1"/>
    <col min="3842" max="3842" width="14.375" style="1" customWidth="1"/>
    <col min="3843" max="3843" width="11.125" style="1" customWidth="1"/>
    <col min="3844" max="3844" width="10.875" style="1" customWidth="1"/>
    <col min="3845" max="3847" width="9.875" style="1" customWidth="1"/>
    <col min="3848" max="3848" width="11.25" style="1" customWidth="1"/>
    <col min="3849" max="3849" width="10.75" style="1" customWidth="1"/>
    <col min="3850" max="3851" width="9.875" style="1" customWidth="1"/>
    <col min="3852" max="4096" width="9" style="1"/>
    <col min="4097" max="4097" width="0" style="1" hidden="1" customWidth="1"/>
    <col min="4098" max="4098" width="14.375" style="1" customWidth="1"/>
    <col min="4099" max="4099" width="11.125" style="1" customWidth="1"/>
    <col min="4100" max="4100" width="10.875" style="1" customWidth="1"/>
    <col min="4101" max="4103" width="9.875" style="1" customWidth="1"/>
    <col min="4104" max="4104" width="11.25" style="1" customWidth="1"/>
    <col min="4105" max="4105" width="10.75" style="1" customWidth="1"/>
    <col min="4106" max="4107" width="9.875" style="1" customWidth="1"/>
    <col min="4108" max="4352" width="9" style="1"/>
    <col min="4353" max="4353" width="0" style="1" hidden="1" customWidth="1"/>
    <col min="4354" max="4354" width="14.375" style="1" customWidth="1"/>
    <col min="4355" max="4355" width="11.125" style="1" customWidth="1"/>
    <col min="4356" max="4356" width="10.875" style="1" customWidth="1"/>
    <col min="4357" max="4359" width="9.875" style="1" customWidth="1"/>
    <col min="4360" max="4360" width="11.25" style="1" customWidth="1"/>
    <col min="4361" max="4361" width="10.75" style="1" customWidth="1"/>
    <col min="4362" max="4363" width="9.875" style="1" customWidth="1"/>
    <col min="4364" max="4608" width="9" style="1"/>
    <col min="4609" max="4609" width="0" style="1" hidden="1" customWidth="1"/>
    <col min="4610" max="4610" width="14.375" style="1" customWidth="1"/>
    <col min="4611" max="4611" width="11.125" style="1" customWidth="1"/>
    <col min="4612" max="4612" width="10.875" style="1" customWidth="1"/>
    <col min="4613" max="4615" width="9.875" style="1" customWidth="1"/>
    <col min="4616" max="4616" width="11.25" style="1" customWidth="1"/>
    <col min="4617" max="4617" width="10.75" style="1" customWidth="1"/>
    <col min="4618" max="4619" width="9.875" style="1" customWidth="1"/>
    <col min="4620" max="4864" width="9" style="1"/>
    <col min="4865" max="4865" width="0" style="1" hidden="1" customWidth="1"/>
    <col min="4866" max="4866" width="14.375" style="1" customWidth="1"/>
    <col min="4867" max="4867" width="11.125" style="1" customWidth="1"/>
    <col min="4868" max="4868" width="10.875" style="1" customWidth="1"/>
    <col min="4869" max="4871" width="9.875" style="1" customWidth="1"/>
    <col min="4872" max="4872" width="11.25" style="1" customWidth="1"/>
    <col min="4873" max="4873" width="10.75" style="1" customWidth="1"/>
    <col min="4874" max="4875" width="9.875" style="1" customWidth="1"/>
    <col min="4876" max="5120" width="9" style="1"/>
    <col min="5121" max="5121" width="0" style="1" hidden="1" customWidth="1"/>
    <col min="5122" max="5122" width="14.375" style="1" customWidth="1"/>
    <col min="5123" max="5123" width="11.125" style="1" customWidth="1"/>
    <col min="5124" max="5124" width="10.875" style="1" customWidth="1"/>
    <col min="5125" max="5127" width="9.875" style="1" customWidth="1"/>
    <col min="5128" max="5128" width="11.25" style="1" customWidth="1"/>
    <col min="5129" max="5129" width="10.75" style="1" customWidth="1"/>
    <col min="5130" max="5131" width="9.875" style="1" customWidth="1"/>
    <col min="5132" max="5376" width="9" style="1"/>
    <col min="5377" max="5377" width="0" style="1" hidden="1" customWidth="1"/>
    <col min="5378" max="5378" width="14.375" style="1" customWidth="1"/>
    <col min="5379" max="5379" width="11.125" style="1" customWidth="1"/>
    <col min="5380" max="5380" width="10.875" style="1" customWidth="1"/>
    <col min="5381" max="5383" width="9.875" style="1" customWidth="1"/>
    <col min="5384" max="5384" width="11.25" style="1" customWidth="1"/>
    <col min="5385" max="5385" width="10.75" style="1" customWidth="1"/>
    <col min="5386" max="5387" width="9.875" style="1" customWidth="1"/>
    <col min="5388" max="5632" width="9" style="1"/>
    <col min="5633" max="5633" width="0" style="1" hidden="1" customWidth="1"/>
    <col min="5634" max="5634" width="14.375" style="1" customWidth="1"/>
    <col min="5635" max="5635" width="11.125" style="1" customWidth="1"/>
    <col min="5636" max="5636" width="10.875" style="1" customWidth="1"/>
    <col min="5637" max="5639" width="9.875" style="1" customWidth="1"/>
    <col min="5640" max="5640" width="11.25" style="1" customWidth="1"/>
    <col min="5641" max="5641" width="10.75" style="1" customWidth="1"/>
    <col min="5642" max="5643" width="9.875" style="1" customWidth="1"/>
    <col min="5644" max="5888" width="9" style="1"/>
    <col min="5889" max="5889" width="0" style="1" hidden="1" customWidth="1"/>
    <col min="5890" max="5890" width="14.375" style="1" customWidth="1"/>
    <col min="5891" max="5891" width="11.125" style="1" customWidth="1"/>
    <col min="5892" max="5892" width="10.875" style="1" customWidth="1"/>
    <col min="5893" max="5895" width="9.875" style="1" customWidth="1"/>
    <col min="5896" max="5896" width="11.25" style="1" customWidth="1"/>
    <col min="5897" max="5897" width="10.75" style="1" customWidth="1"/>
    <col min="5898" max="5899" width="9.875" style="1" customWidth="1"/>
    <col min="5900" max="6144" width="9" style="1"/>
    <col min="6145" max="6145" width="0" style="1" hidden="1" customWidth="1"/>
    <col min="6146" max="6146" width="14.375" style="1" customWidth="1"/>
    <col min="6147" max="6147" width="11.125" style="1" customWidth="1"/>
    <col min="6148" max="6148" width="10.875" style="1" customWidth="1"/>
    <col min="6149" max="6151" width="9.875" style="1" customWidth="1"/>
    <col min="6152" max="6152" width="11.25" style="1" customWidth="1"/>
    <col min="6153" max="6153" width="10.75" style="1" customWidth="1"/>
    <col min="6154" max="6155" width="9.875" style="1" customWidth="1"/>
    <col min="6156" max="6400" width="9" style="1"/>
    <col min="6401" max="6401" width="0" style="1" hidden="1" customWidth="1"/>
    <col min="6402" max="6402" width="14.375" style="1" customWidth="1"/>
    <col min="6403" max="6403" width="11.125" style="1" customWidth="1"/>
    <col min="6404" max="6404" width="10.875" style="1" customWidth="1"/>
    <col min="6405" max="6407" width="9.875" style="1" customWidth="1"/>
    <col min="6408" max="6408" width="11.25" style="1" customWidth="1"/>
    <col min="6409" max="6409" width="10.75" style="1" customWidth="1"/>
    <col min="6410" max="6411" width="9.875" style="1" customWidth="1"/>
    <col min="6412" max="6656" width="9" style="1"/>
    <col min="6657" max="6657" width="0" style="1" hidden="1" customWidth="1"/>
    <col min="6658" max="6658" width="14.375" style="1" customWidth="1"/>
    <col min="6659" max="6659" width="11.125" style="1" customWidth="1"/>
    <col min="6660" max="6660" width="10.875" style="1" customWidth="1"/>
    <col min="6661" max="6663" width="9.875" style="1" customWidth="1"/>
    <col min="6664" max="6664" width="11.25" style="1" customWidth="1"/>
    <col min="6665" max="6665" width="10.75" style="1" customWidth="1"/>
    <col min="6666" max="6667" width="9.875" style="1" customWidth="1"/>
    <col min="6668" max="6912" width="9" style="1"/>
    <col min="6913" max="6913" width="0" style="1" hidden="1" customWidth="1"/>
    <col min="6914" max="6914" width="14.375" style="1" customWidth="1"/>
    <col min="6915" max="6915" width="11.125" style="1" customWidth="1"/>
    <col min="6916" max="6916" width="10.875" style="1" customWidth="1"/>
    <col min="6917" max="6919" width="9.875" style="1" customWidth="1"/>
    <col min="6920" max="6920" width="11.25" style="1" customWidth="1"/>
    <col min="6921" max="6921" width="10.75" style="1" customWidth="1"/>
    <col min="6922" max="6923" width="9.875" style="1" customWidth="1"/>
    <col min="6924" max="7168" width="9" style="1"/>
    <col min="7169" max="7169" width="0" style="1" hidden="1" customWidth="1"/>
    <col min="7170" max="7170" width="14.375" style="1" customWidth="1"/>
    <col min="7171" max="7171" width="11.125" style="1" customWidth="1"/>
    <col min="7172" max="7172" width="10.875" style="1" customWidth="1"/>
    <col min="7173" max="7175" width="9.875" style="1" customWidth="1"/>
    <col min="7176" max="7176" width="11.25" style="1" customWidth="1"/>
    <col min="7177" max="7177" width="10.75" style="1" customWidth="1"/>
    <col min="7178" max="7179" width="9.875" style="1" customWidth="1"/>
    <col min="7180" max="7424" width="9" style="1"/>
    <col min="7425" max="7425" width="0" style="1" hidden="1" customWidth="1"/>
    <col min="7426" max="7426" width="14.375" style="1" customWidth="1"/>
    <col min="7427" max="7427" width="11.125" style="1" customWidth="1"/>
    <col min="7428" max="7428" width="10.875" style="1" customWidth="1"/>
    <col min="7429" max="7431" width="9.875" style="1" customWidth="1"/>
    <col min="7432" max="7432" width="11.25" style="1" customWidth="1"/>
    <col min="7433" max="7433" width="10.75" style="1" customWidth="1"/>
    <col min="7434" max="7435" width="9.875" style="1" customWidth="1"/>
    <col min="7436" max="7680" width="9" style="1"/>
    <col min="7681" max="7681" width="0" style="1" hidden="1" customWidth="1"/>
    <col min="7682" max="7682" width="14.375" style="1" customWidth="1"/>
    <col min="7683" max="7683" width="11.125" style="1" customWidth="1"/>
    <col min="7684" max="7684" width="10.875" style="1" customWidth="1"/>
    <col min="7685" max="7687" width="9.875" style="1" customWidth="1"/>
    <col min="7688" max="7688" width="11.25" style="1" customWidth="1"/>
    <col min="7689" max="7689" width="10.75" style="1" customWidth="1"/>
    <col min="7690" max="7691" width="9.875" style="1" customWidth="1"/>
    <col min="7692" max="7936" width="9" style="1"/>
    <col min="7937" max="7937" width="0" style="1" hidden="1" customWidth="1"/>
    <col min="7938" max="7938" width="14.375" style="1" customWidth="1"/>
    <col min="7939" max="7939" width="11.125" style="1" customWidth="1"/>
    <col min="7940" max="7940" width="10.875" style="1" customWidth="1"/>
    <col min="7941" max="7943" width="9.875" style="1" customWidth="1"/>
    <col min="7944" max="7944" width="11.25" style="1" customWidth="1"/>
    <col min="7945" max="7945" width="10.75" style="1" customWidth="1"/>
    <col min="7946" max="7947" width="9.875" style="1" customWidth="1"/>
    <col min="7948" max="8192" width="9" style="1"/>
    <col min="8193" max="8193" width="0" style="1" hidden="1" customWidth="1"/>
    <col min="8194" max="8194" width="14.375" style="1" customWidth="1"/>
    <col min="8195" max="8195" width="11.125" style="1" customWidth="1"/>
    <col min="8196" max="8196" width="10.875" style="1" customWidth="1"/>
    <col min="8197" max="8199" width="9.875" style="1" customWidth="1"/>
    <col min="8200" max="8200" width="11.25" style="1" customWidth="1"/>
    <col min="8201" max="8201" width="10.75" style="1" customWidth="1"/>
    <col min="8202" max="8203" width="9.875" style="1" customWidth="1"/>
    <col min="8204" max="8448" width="9" style="1"/>
    <col min="8449" max="8449" width="0" style="1" hidden="1" customWidth="1"/>
    <col min="8450" max="8450" width="14.375" style="1" customWidth="1"/>
    <col min="8451" max="8451" width="11.125" style="1" customWidth="1"/>
    <col min="8452" max="8452" width="10.875" style="1" customWidth="1"/>
    <col min="8453" max="8455" width="9.875" style="1" customWidth="1"/>
    <col min="8456" max="8456" width="11.25" style="1" customWidth="1"/>
    <col min="8457" max="8457" width="10.75" style="1" customWidth="1"/>
    <col min="8458" max="8459" width="9.875" style="1" customWidth="1"/>
    <col min="8460" max="8704" width="9" style="1"/>
    <col min="8705" max="8705" width="0" style="1" hidden="1" customWidth="1"/>
    <col min="8706" max="8706" width="14.375" style="1" customWidth="1"/>
    <col min="8707" max="8707" width="11.125" style="1" customWidth="1"/>
    <col min="8708" max="8708" width="10.875" style="1" customWidth="1"/>
    <col min="8709" max="8711" width="9.875" style="1" customWidth="1"/>
    <col min="8712" max="8712" width="11.25" style="1" customWidth="1"/>
    <col min="8713" max="8713" width="10.75" style="1" customWidth="1"/>
    <col min="8714" max="8715" width="9.875" style="1" customWidth="1"/>
    <col min="8716" max="8960" width="9" style="1"/>
    <col min="8961" max="8961" width="0" style="1" hidden="1" customWidth="1"/>
    <col min="8962" max="8962" width="14.375" style="1" customWidth="1"/>
    <col min="8963" max="8963" width="11.125" style="1" customWidth="1"/>
    <col min="8964" max="8964" width="10.875" style="1" customWidth="1"/>
    <col min="8965" max="8967" width="9.875" style="1" customWidth="1"/>
    <col min="8968" max="8968" width="11.25" style="1" customWidth="1"/>
    <col min="8969" max="8969" width="10.75" style="1" customWidth="1"/>
    <col min="8970" max="8971" width="9.875" style="1" customWidth="1"/>
    <col min="8972" max="9216" width="9" style="1"/>
    <col min="9217" max="9217" width="0" style="1" hidden="1" customWidth="1"/>
    <col min="9218" max="9218" width="14.375" style="1" customWidth="1"/>
    <col min="9219" max="9219" width="11.125" style="1" customWidth="1"/>
    <col min="9220" max="9220" width="10.875" style="1" customWidth="1"/>
    <col min="9221" max="9223" width="9.875" style="1" customWidth="1"/>
    <col min="9224" max="9224" width="11.25" style="1" customWidth="1"/>
    <col min="9225" max="9225" width="10.75" style="1" customWidth="1"/>
    <col min="9226" max="9227" width="9.875" style="1" customWidth="1"/>
    <col min="9228" max="9472" width="9" style="1"/>
    <col min="9473" max="9473" width="0" style="1" hidden="1" customWidth="1"/>
    <col min="9474" max="9474" width="14.375" style="1" customWidth="1"/>
    <col min="9475" max="9475" width="11.125" style="1" customWidth="1"/>
    <col min="9476" max="9476" width="10.875" style="1" customWidth="1"/>
    <col min="9477" max="9479" width="9.875" style="1" customWidth="1"/>
    <col min="9480" max="9480" width="11.25" style="1" customWidth="1"/>
    <col min="9481" max="9481" width="10.75" style="1" customWidth="1"/>
    <col min="9482" max="9483" width="9.875" style="1" customWidth="1"/>
    <col min="9484" max="9728" width="9" style="1"/>
    <col min="9729" max="9729" width="0" style="1" hidden="1" customWidth="1"/>
    <col min="9730" max="9730" width="14.375" style="1" customWidth="1"/>
    <col min="9731" max="9731" width="11.125" style="1" customWidth="1"/>
    <col min="9732" max="9732" width="10.875" style="1" customWidth="1"/>
    <col min="9733" max="9735" width="9.875" style="1" customWidth="1"/>
    <col min="9736" max="9736" width="11.25" style="1" customWidth="1"/>
    <col min="9737" max="9737" width="10.75" style="1" customWidth="1"/>
    <col min="9738" max="9739" width="9.875" style="1" customWidth="1"/>
    <col min="9740" max="9984" width="9" style="1"/>
    <col min="9985" max="9985" width="0" style="1" hidden="1" customWidth="1"/>
    <col min="9986" max="9986" width="14.375" style="1" customWidth="1"/>
    <col min="9987" max="9987" width="11.125" style="1" customWidth="1"/>
    <col min="9988" max="9988" width="10.875" style="1" customWidth="1"/>
    <col min="9989" max="9991" width="9.875" style="1" customWidth="1"/>
    <col min="9992" max="9992" width="11.25" style="1" customWidth="1"/>
    <col min="9993" max="9993" width="10.75" style="1" customWidth="1"/>
    <col min="9994" max="9995" width="9.875" style="1" customWidth="1"/>
    <col min="9996" max="10240" width="9" style="1"/>
    <col min="10241" max="10241" width="0" style="1" hidden="1" customWidth="1"/>
    <col min="10242" max="10242" width="14.375" style="1" customWidth="1"/>
    <col min="10243" max="10243" width="11.125" style="1" customWidth="1"/>
    <col min="10244" max="10244" width="10.875" style="1" customWidth="1"/>
    <col min="10245" max="10247" width="9.875" style="1" customWidth="1"/>
    <col min="10248" max="10248" width="11.25" style="1" customWidth="1"/>
    <col min="10249" max="10249" width="10.75" style="1" customWidth="1"/>
    <col min="10250" max="10251" width="9.875" style="1" customWidth="1"/>
    <col min="10252" max="10496" width="9" style="1"/>
    <col min="10497" max="10497" width="0" style="1" hidden="1" customWidth="1"/>
    <col min="10498" max="10498" width="14.375" style="1" customWidth="1"/>
    <col min="10499" max="10499" width="11.125" style="1" customWidth="1"/>
    <col min="10500" max="10500" width="10.875" style="1" customWidth="1"/>
    <col min="10501" max="10503" width="9.875" style="1" customWidth="1"/>
    <col min="10504" max="10504" width="11.25" style="1" customWidth="1"/>
    <col min="10505" max="10505" width="10.75" style="1" customWidth="1"/>
    <col min="10506" max="10507" width="9.875" style="1" customWidth="1"/>
    <col min="10508" max="10752" width="9" style="1"/>
    <col min="10753" max="10753" width="0" style="1" hidden="1" customWidth="1"/>
    <col min="10754" max="10754" width="14.375" style="1" customWidth="1"/>
    <col min="10755" max="10755" width="11.125" style="1" customWidth="1"/>
    <col min="10756" max="10756" width="10.875" style="1" customWidth="1"/>
    <col min="10757" max="10759" width="9.875" style="1" customWidth="1"/>
    <col min="10760" max="10760" width="11.25" style="1" customWidth="1"/>
    <col min="10761" max="10761" width="10.75" style="1" customWidth="1"/>
    <col min="10762" max="10763" width="9.875" style="1" customWidth="1"/>
    <col min="10764" max="11008" width="9" style="1"/>
    <col min="11009" max="11009" width="0" style="1" hidden="1" customWidth="1"/>
    <col min="11010" max="11010" width="14.375" style="1" customWidth="1"/>
    <col min="11011" max="11011" width="11.125" style="1" customWidth="1"/>
    <col min="11012" max="11012" width="10.875" style="1" customWidth="1"/>
    <col min="11013" max="11015" width="9.875" style="1" customWidth="1"/>
    <col min="11016" max="11016" width="11.25" style="1" customWidth="1"/>
    <col min="11017" max="11017" width="10.75" style="1" customWidth="1"/>
    <col min="11018" max="11019" width="9.875" style="1" customWidth="1"/>
    <col min="11020" max="11264" width="9" style="1"/>
    <col min="11265" max="11265" width="0" style="1" hidden="1" customWidth="1"/>
    <col min="11266" max="11266" width="14.375" style="1" customWidth="1"/>
    <col min="11267" max="11267" width="11.125" style="1" customWidth="1"/>
    <col min="11268" max="11268" width="10.875" style="1" customWidth="1"/>
    <col min="11269" max="11271" width="9.875" style="1" customWidth="1"/>
    <col min="11272" max="11272" width="11.25" style="1" customWidth="1"/>
    <col min="11273" max="11273" width="10.75" style="1" customWidth="1"/>
    <col min="11274" max="11275" width="9.875" style="1" customWidth="1"/>
    <col min="11276" max="11520" width="9" style="1"/>
    <col min="11521" max="11521" width="0" style="1" hidden="1" customWidth="1"/>
    <col min="11522" max="11522" width="14.375" style="1" customWidth="1"/>
    <col min="11523" max="11523" width="11.125" style="1" customWidth="1"/>
    <col min="11524" max="11524" width="10.875" style="1" customWidth="1"/>
    <col min="11525" max="11527" width="9.875" style="1" customWidth="1"/>
    <col min="11528" max="11528" width="11.25" style="1" customWidth="1"/>
    <col min="11529" max="11529" width="10.75" style="1" customWidth="1"/>
    <col min="11530" max="11531" width="9.875" style="1" customWidth="1"/>
    <col min="11532" max="11776" width="9" style="1"/>
    <col min="11777" max="11777" width="0" style="1" hidden="1" customWidth="1"/>
    <col min="11778" max="11778" width="14.375" style="1" customWidth="1"/>
    <col min="11779" max="11779" width="11.125" style="1" customWidth="1"/>
    <col min="11780" max="11780" width="10.875" style="1" customWidth="1"/>
    <col min="11781" max="11783" width="9.875" style="1" customWidth="1"/>
    <col min="11784" max="11784" width="11.25" style="1" customWidth="1"/>
    <col min="11785" max="11785" width="10.75" style="1" customWidth="1"/>
    <col min="11786" max="11787" width="9.875" style="1" customWidth="1"/>
    <col min="11788" max="12032" width="9" style="1"/>
    <col min="12033" max="12033" width="0" style="1" hidden="1" customWidth="1"/>
    <col min="12034" max="12034" width="14.375" style="1" customWidth="1"/>
    <col min="12035" max="12035" width="11.125" style="1" customWidth="1"/>
    <col min="12036" max="12036" width="10.875" style="1" customWidth="1"/>
    <col min="12037" max="12039" width="9.875" style="1" customWidth="1"/>
    <col min="12040" max="12040" width="11.25" style="1" customWidth="1"/>
    <col min="12041" max="12041" width="10.75" style="1" customWidth="1"/>
    <col min="12042" max="12043" width="9.875" style="1" customWidth="1"/>
    <col min="12044" max="12288" width="9" style="1"/>
    <col min="12289" max="12289" width="0" style="1" hidden="1" customWidth="1"/>
    <col min="12290" max="12290" width="14.375" style="1" customWidth="1"/>
    <col min="12291" max="12291" width="11.125" style="1" customWidth="1"/>
    <col min="12292" max="12292" width="10.875" style="1" customWidth="1"/>
    <col min="12293" max="12295" width="9.875" style="1" customWidth="1"/>
    <col min="12296" max="12296" width="11.25" style="1" customWidth="1"/>
    <col min="12297" max="12297" width="10.75" style="1" customWidth="1"/>
    <col min="12298" max="12299" width="9.875" style="1" customWidth="1"/>
    <col min="12300" max="12544" width="9" style="1"/>
    <col min="12545" max="12545" width="0" style="1" hidden="1" customWidth="1"/>
    <col min="12546" max="12546" width="14.375" style="1" customWidth="1"/>
    <col min="12547" max="12547" width="11.125" style="1" customWidth="1"/>
    <col min="12548" max="12548" width="10.875" style="1" customWidth="1"/>
    <col min="12549" max="12551" width="9.875" style="1" customWidth="1"/>
    <col min="12552" max="12552" width="11.25" style="1" customWidth="1"/>
    <col min="12553" max="12553" width="10.75" style="1" customWidth="1"/>
    <col min="12554" max="12555" width="9.875" style="1" customWidth="1"/>
    <col min="12556" max="12800" width="9" style="1"/>
    <col min="12801" max="12801" width="0" style="1" hidden="1" customWidth="1"/>
    <col min="12802" max="12802" width="14.375" style="1" customWidth="1"/>
    <col min="12803" max="12803" width="11.125" style="1" customWidth="1"/>
    <col min="12804" max="12804" width="10.875" style="1" customWidth="1"/>
    <col min="12805" max="12807" width="9.875" style="1" customWidth="1"/>
    <col min="12808" max="12808" width="11.25" style="1" customWidth="1"/>
    <col min="12809" max="12809" width="10.75" style="1" customWidth="1"/>
    <col min="12810" max="12811" width="9.875" style="1" customWidth="1"/>
    <col min="12812" max="13056" width="9" style="1"/>
    <col min="13057" max="13057" width="0" style="1" hidden="1" customWidth="1"/>
    <col min="13058" max="13058" width="14.375" style="1" customWidth="1"/>
    <col min="13059" max="13059" width="11.125" style="1" customWidth="1"/>
    <col min="13060" max="13060" width="10.875" style="1" customWidth="1"/>
    <col min="13061" max="13063" width="9.875" style="1" customWidth="1"/>
    <col min="13064" max="13064" width="11.25" style="1" customWidth="1"/>
    <col min="13065" max="13065" width="10.75" style="1" customWidth="1"/>
    <col min="13066" max="13067" width="9.875" style="1" customWidth="1"/>
    <col min="13068" max="13312" width="9" style="1"/>
    <col min="13313" max="13313" width="0" style="1" hidden="1" customWidth="1"/>
    <col min="13314" max="13314" width="14.375" style="1" customWidth="1"/>
    <col min="13315" max="13315" width="11.125" style="1" customWidth="1"/>
    <col min="13316" max="13316" width="10.875" style="1" customWidth="1"/>
    <col min="13317" max="13319" width="9.875" style="1" customWidth="1"/>
    <col min="13320" max="13320" width="11.25" style="1" customWidth="1"/>
    <col min="13321" max="13321" width="10.75" style="1" customWidth="1"/>
    <col min="13322" max="13323" width="9.875" style="1" customWidth="1"/>
    <col min="13324" max="13568" width="9" style="1"/>
    <col min="13569" max="13569" width="0" style="1" hidden="1" customWidth="1"/>
    <col min="13570" max="13570" width="14.375" style="1" customWidth="1"/>
    <col min="13571" max="13571" width="11.125" style="1" customWidth="1"/>
    <col min="13572" max="13572" width="10.875" style="1" customWidth="1"/>
    <col min="13573" max="13575" width="9.875" style="1" customWidth="1"/>
    <col min="13576" max="13576" width="11.25" style="1" customWidth="1"/>
    <col min="13577" max="13577" width="10.75" style="1" customWidth="1"/>
    <col min="13578" max="13579" width="9.875" style="1" customWidth="1"/>
    <col min="13580" max="13824" width="9" style="1"/>
    <col min="13825" max="13825" width="0" style="1" hidden="1" customWidth="1"/>
    <col min="13826" max="13826" width="14.375" style="1" customWidth="1"/>
    <col min="13827" max="13827" width="11.125" style="1" customWidth="1"/>
    <col min="13828" max="13828" width="10.875" style="1" customWidth="1"/>
    <col min="13829" max="13831" width="9.875" style="1" customWidth="1"/>
    <col min="13832" max="13832" width="11.25" style="1" customWidth="1"/>
    <col min="13833" max="13833" width="10.75" style="1" customWidth="1"/>
    <col min="13834" max="13835" width="9.875" style="1" customWidth="1"/>
    <col min="13836" max="14080" width="9" style="1"/>
    <col min="14081" max="14081" width="0" style="1" hidden="1" customWidth="1"/>
    <col min="14082" max="14082" width="14.375" style="1" customWidth="1"/>
    <col min="14083" max="14083" width="11.125" style="1" customWidth="1"/>
    <col min="14084" max="14084" width="10.875" style="1" customWidth="1"/>
    <col min="14085" max="14087" width="9.875" style="1" customWidth="1"/>
    <col min="14088" max="14088" width="11.25" style="1" customWidth="1"/>
    <col min="14089" max="14089" width="10.75" style="1" customWidth="1"/>
    <col min="14090" max="14091" width="9.875" style="1" customWidth="1"/>
    <col min="14092" max="14336" width="9" style="1"/>
    <col min="14337" max="14337" width="0" style="1" hidden="1" customWidth="1"/>
    <col min="14338" max="14338" width="14.375" style="1" customWidth="1"/>
    <col min="14339" max="14339" width="11.125" style="1" customWidth="1"/>
    <col min="14340" max="14340" width="10.875" style="1" customWidth="1"/>
    <col min="14341" max="14343" width="9.875" style="1" customWidth="1"/>
    <col min="14344" max="14344" width="11.25" style="1" customWidth="1"/>
    <col min="14345" max="14345" width="10.75" style="1" customWidth="1"/>
    <col min="14346" max="14347" width="9.875" style="1" customWidth="1"/>
    <col min="14348" max="14592" width="9" style="1"/>
    <col min="14593" max="14593" width="0" style="1" hidden="1" customWidth="1"/>
    <col min="14594" max="14594" width="14.375" style="1" customWidth="1"/>
    <col min="14595" max="14595" width="11.125" style="1" customWidth="1"/>
    <col min="14596" max="14596" width="10.875" style="1" customWidth="1"/>
    <col min="14597" max="14599" width="9.875" style="1" customWidth="1"/>
    <col min="14600" max="14600" width="11.25" style="1" customWidth="1"/>
    <col min="14601" max="14601" width="10.75" style="1" customWidth="1"/>
    <col min="14602" max="14603" width="9.875" style="1" customWidth="1"/>
    <col min="14604" max="14848" width="9" style="1"/>
    <col min="14849" max="14849" width="0" style="1" hidden="1" customWidth="1"/>
    <col min="14850" max="14850" width="14.375" style="1" customWidth="1"/>
    <col min="14851" max="14851" width="11.125" style="1" customWidth="1"/>
    <col min="14852" max="14852" width="10.875" style="1" customWidth="1"/>
    <col min="14853" max="14855" width="9.875" style="1" customWidth="1"/>
    <col min="14856" max="14856" width="11.25" style="1" customWidth="1"/>
    <col min="14857" max="14857" width="10.75" style="1" customWidth="1"/>
    <col min="14858" max="14859" width="9.875" style="1" customWidth="1"/>
    <col min="14860" max="15104" width="9" style="1"/>
    <col min="15105" max="15105" width="0" style="1" hidden="1" customWidth="1"/>
    <col min="15106" max="15106" width="14.375" style="1" customWidth="1"/>
    <col min="15107" max="15107" width="11.125" style="1" customWidth="1"/>
    <col min="15108" max="15108" width="10.875" style="1" customWidth="1"/>
    <col min="15109" max="15111" width="9.875" style="1" customWidth="1"/>
    <col min="15112" max="15112" width="11.25" style="1" customWidth="1"/>
    <col min="15113" max="15113" width="10.75" style="1" customWidth="1"/>
    <col min="15114" max="15115" width="9.875" style="1" customWidth="1"/>
    <col min="15116" max="15360" width="9" style="1"/>
    <col min="15361" max="15361" width="0" style="1" hidden="1" customWidth="1"/>
    <col min="15362" max="15362" width="14.375" style="1" customWidth="1"/>
    <col min="15363" max="15363" width="11.125" style="1" customWidth="1"/>
    <col min="15364" max="15364" width="10.875" style="1" customWidth="1"/>
    <col min="15365" max="15367" width="9.875" style="1" customWidth="1"/>
    <col min="15368" max="15368" width="11.25" style="1" customWidth="1"/>
    <col min="15369" max="15369" width="10.75" style="1" customWidth="1"/>
    <col min="15370" max="15371" width="9.875" style="1" customWidth="1"/>
    <col min="15372" max="15616" width="9" style="1"/>
    <col min="15617" max="15617" width="0" style="1" hidden="1" customWidth="1"/>
    <col min="15618" max="15618" width="14.375" style="1" customWidth="1"/>
    <col min="15619" max="15619" width="11.125" style="1" customWidth="1"/>
    <col min="15620" max="15620" width="10.875" style="1" customWidth="1"/>
    <col min="15621" max="15623" width="9.875" style="1" customWidth="1"/>
    <col min="15624" max="15624" width="11.25" style="1" customWidth="1"/>
    <col min="15625" max="15625" width="10.75" style="1" customWidth="1"/>
    <col min="15626" max="15627" width="9.875" style="1" customWidth="1"/>
    <col min="15628" max="15872" width="9" style="1"/>
    <col min="15873" max="15873" width="0" style="1" hidden="1" customWidth="1"/>
    <col min="15874" max="15874" width="14.375" style="1" customWidth="1"/>
    <col min="15875" max="15875" width="11.125" style="1" customWidth="1"/>
    <col min="15876" max="15876" width="10.875" style="1" customWidth="1"/>
    <col min="15877" max="15879" width="9.875" style="1" customWidth="1"/>
    <col min="15880" max="15880" width="11.25" style="1" customWidth="1"/>
    <col min="15881" max="15881" width="10.75" style="1" customWidth="1"/>
    <col min="15882" max="15883" width="9.875" style="1" customWidth="1"/>
    <col min="15884" max="16128" width="9" style="1"/>
    <col min="16129" max="16129" width="0" style="1" hidden="1" customWidth="1"/>
    <col min="16130" max="16130" width="14.375" style="1" customWidth="1"/>
    <col min="16131" max="16131" width="11.125" style="1" customWidth="1"/>
    <col min="16132" max="16132" width="10.875" style="1" customWidth="1"/>
    <col min="16133" max="16135" width="9.875" style="1" customWidth="1"/>
    <col min="16136" max="16136" width="11.25" style="1" customWidth="1"/>
    <col min="16137" max="16137" width="10.75" style="1" customWidth="1"/>
    <col min="16138" max="16139" width="9.875" style="1" customWidth="1"/>
    <col min="16140" max="16384" width="9" style="1"/>
  </cols>
  <sheetData>
    <row r="1" spans="2:11" ht="39" customHeight="1">
      <c r="B1" s="379" t="s">
        <v>0</v>
      </c>
      <c r="C1" s="379"/>
      <c r="D1" s="379"/>
      <c r="E1" s="379"/>
      <c r="F1" s="379"/>
      <c r="G1" s="379"/>
      <c r="H1" s="379"/>
      <c r="I1" s="379"/>
      <c r="J1" s="379"/>
      <c r="K1" s="379"/>
    </row>
    <row r="3" spans="2:11" ht="14.25" thickBot="1">
      <c r="J3" s="380" t="s">
        <v>1</v>
      </c>
      <c r="K3" s="380"/>
    </row>
    <row r="4" spans="2:11" ht="33" customHeight="1">
      <c r="B4" s="381" t="s">
        <v>2</v>
      </c>
      <c r="C4" s="382"/>
      <c r="D4" s="382"/>
      <c r="E4" s="382"/>
      <c r="F4" s="382"/>
      <c r="G4" s="382" t="s">
        <v>3</v>
      </c>
      <c r="H4" s="382"/>
      <c r="I4" s="382"/>
      <c r="J4" s="382"/>
      <c r="K4" s="383"/>
    </row>
    <row r="5" spans="2:11" ht="33" customHeight="1">
      <c r="B5" s="2" t="s">
        <v>4</v>
      </c>
      <c r="C5" s="3" t="s">
        <v>138</v>
      </c>
      <c r="D5" s="3" t="s">
        <v>257</v>
      </c>
      <c r="E5" s="3" t="s">
        <v>5</v>
      </c>
      <c r="F5" s="3" t="s">
        <v>6</v>
      </c>
      <c r="G5" s="3" t="s">
        <v>4</v>
      </c>
      <c r="H5" s="3" t="s">
        <v>138</v>
      </c>
      <c r="I5" s="3" t="s">
        <v>257</v>
      </c>
      <c r="J5" s="3" t="s">
        <v>7</v>
      </c>
      <c r="K5" s="4" t="s">
        <v>6</v>
      </c>
    </row>
    <row r="6" spans="2:11" ht="33" customHeight="1">
      <c r="B6" s="5" t="s">
        <v>8</v>
      </c>
      <c r="C6" s="6">
        <v>156132</v>
      </c>
      <c r="D6" s="6">
        <v>282736</v>
      </c>
      <c r="E6" s="7">
        <v>0</v>
      </c>
      <c r="F6" s="6">
        <f>ABS(D6-C6)</f>
        <v>126604</v>
      </c>
      <c r="G6" s="8" t="s">
        <v>9</v>
      </c>
      <c r="H6" s="9">
        <v>881776</v>
      </c>
      <c r="I6" s="9">
        <v>979061</v>
      </c>
      <c r="J6" s="9">
        <f t="shared" ref="J6:J14" si="0">ABS(I6-H6)</f>
        <v>97285</v>
      </c>
      <c r="K6" s="10">
        <v>0</v>
      </c>
    </row>
    <row r="7" spans="2:11" ht="33" customHeight="1">
      <c r="B7" s="11" t="s">
        <v>10</v>
      </c>
      <c r="C7" s="12">
        <v>0</v>
      </c>
      <c r="D7" s="12">
        <v>0</v>
      </c>
      <c r="E7" s="6">
        <v>0</v>
      </c>
      <c r="F7" s="12">
        <v>0</v>
      </c>
      <c r="G7" s="8" t="s">
        <v>11</v>
      </c>
      <c r="H7" s="9">
        <v>25460</v>
      </c>
      <c r="I7" s="9">
        <v>35448</v>
      </c>
      <c r="J7" s="13">
        <v>0</v>
      </c>
      <c r="K7" s="10">
        <f>ABS(I7-H7)</f>
        <v>9988</v>
      </c>
    </row>
    <row r="8" spans="2:11" ht="33" customHeight="1">
      <c r="B8" s="14" t="s">
        <v>12</v>
      </c>
      <c r="C8" s="12">
        <v>112505</v>
      </c>
      <c r="D8" s="12">
        <v>136471</v>
      </c>
      <c r="E8" s="7">
        <v>0</v>
      </c>
      <c r="F8" s="6">
        <f>ABS(D8-C8)</f>
        <v>23966</v>
      </c>
      <c r="G8" s="8" t="s">
        <v>13</v>
      </c>
      <c r="H8" s="9">
        <v>142768</v>
      </c>
      <c r="I8" s="9">
        <v>226199</v>
      </c>
      <c r="J8" s="7">
        <v>0</v>
      </c>
      <c r="K8" s="10">
        <f>ABS(I8-H8)</f>
        <v>83431</v>
      </c>
    </row>
    <row r="9" spans="2:11" ht="33" customHeight="1">
      <c r="B9" s="384" t="s">
        <v>14</v>
      </c>
      <c r="C9" s="386">
        <v>12293</v>
      </c>
      <c r="D9" s="386">
        <v>7200</v>
      </c>
      <c r="E9" s="388">
        <f t="shared" ref="E9:E14" si="1">ABS(D9-C9)</f>
        <v>5093</v>
      </c>
      <c r="F9" s="386">
        <v>0</v>
      </c>
      <c r="G9" s="8" t="s">
        <v>15</v>
      </c>
      <c r="H9" s="9">
        <v>0</v>
      </c>
      <c r="I9" s="9">
        <v>0</v>
      </c>
      <c r="J9" s="9">
        <f t="shared" si="0"/>
        <v>0</v>
      </c>
      <c r="K9" s="15">
        <v>0</v>
      </c>
    </row>
    <row r="10" spans="2:11" ht="33" customHeight="1">
      <c r="B10" s="385"/>
      <c r="C10" s="387"/>
      <c r="D10" s="387"/>
      <c r="E10" s="389"/>
      <c r="F10" s="387"/>
      <c r="G10" s="8" t="s">
        <v>16</v>
      </c>
      <c r="H10" s="9">
        <v>0</v>
      </c>
      <c r="I10" s="9">
        <v>0</v>
      </c>
      <c r="J10" s="9">
        <f t="shared" si="0"/>
        <v>0</v>
      </c>
      <c r="K10" s="10">
        <v>0</v>
      </c>
    </row>
    <row r="11" spans="2:11" ht="33" customHeight="1">
      <c r="B11" s="16" t="s">
        <v>17</v>
      </c>
      <c r="C11" s="325">
        <v>752087</v>
      </c>
      <c r="D11" s="17">
        <v>836861</v>
      </c>
      <c r="E11" s="7">
        <v>0</v>
      </c>
      <c r="F11" s="6">
        <f>ABS(D11-C11)</f>
        <v>84774</v>
      </c>
      <c r="G11" s="8" t="s">
        <v>18</v>
      </c>
      <c r="H11" s="9">
        <v>0</v>
      </c>
      <c r="I11" s="9">
        <v>0</v>
      </c>
      <c r="J11" s="9">
        <f t="shared" si="0"/>
        <v>0</v>
      </c>
      <c r="K11" s="10">
        <v>0</v>
      </c>
    </row>
    <row r="12" spans="2:11" ht="33" customHeight="1">
      <c r="B12" s="16" t="s">
        <v>19</v>
      </c>
      <c r="C12" s="325">
        <v>0</v>
      </c>
      <c r="D12" s="17">
        <v>600</v>
      </c>
      <c r="E12" s="6">
        <f t="shared" si="1"/>
        <v>600</v>
      </c>
      <c r="F12" s="17">
        <v>0</v>
      </c>
      <c r="G12" s="8" t="s">
        <v>20</v>
      </c>
      <c r="H12" s="9">
        <v>0</v>
      </c>
      <c r="I12" s="9">
        <v>0</v>
      </c>
      <c r="J12" s="9">
        <f t="shared" si="0"/>
        <v>0</v>
      </c>
      <c r="K12" s="10">
        <v>0</v>
      </c>
    </row>
    <row r="13" spans="2:11" ht="33" customHeight="1">
      <c r="B13" s="14" t="s">
        <v>21</v>
      </c>
      <c r="C13" s="12">
        <v>5501</v>
      </c>
      <c r="D13" s="12">
        <v>0</v>
      </c>
      <c r="E13" s="6">
        <f t="shared" si="1"/>
        <v>5501</v>
      </c>
      <c r="F13" s="12">
        <v>0</v>
      </c>
      <c r="G13" s="8" t="s">
        <v>22</v>
      </c>
      <c r="H13" s="9">
        <v>0</v>
      </c>
      <c r="I13" s="9">
        <v>36000</v>
      </c>
      <c r="J13" s="7">
        <v>0</v>
      </c>
      <c r="K13" s="10">
        <f>ABS(I13-H13)</f>
        <v>36000</v>
      </c>
    </row>
    <row r="14" spans="2:11" ht="33" customHeight="1">
      <c r="B14" s="14" t="s">
        <v>23</v>
      </c>
      <c r="C14" s="12">
        <v>11486</v>
      </c>
      <c r="D14" s="12">
        <v>12840</v>
      </c>
      <c r="E14" s="6">
        <f t="shared" si="1"/>
        <v>1354</v>
      </c>
      <c r="F14" s="12">
        <v>0</v>
      </c>
      <c r="G14" s="8"/>
      <c r="H14" s="9">
        <v>0</v>
      </c>
      <c r="I14" s="9">
        <v>0</v>
      </c>
      <c r="J14" s="9">
        <f t="shared" si="0"/>
        <v>0</v>
      </c>
      <c r="K14" s="10">
        <v>0</v>
      </c>
    </row>
    <row r="15" spans="2:11" ht="33" customHeight="1" thickBot="1">
      <c r="B15" s="18" t="s">
        <v>24</v>
      </c>
      <c r="C15" s="19">
        <f>SUM(C6:C14)</f>
        <v>1050004</v>
      </c>
      <c r="D15" s="19">
        <f>SUM(D6:D14)</f>
        <v>1276708</v>
      </c>
      <c r="E15" s="19">
        <f>SUM(E6:E14)</f>
        <v>12548</v>
      </c>
      <c r="F15" s="19">
        <f>SUM(F6:F14)</f>
        <v>235344</v>
      </c>
      <c r="G15" s="20" t="s">
        <v>24</v>
      </c>
      <c r="H15" s="21">
        <f>SUM(H6:H14)</f>
        <v>1050004</v>
      </c>
      <c r="I15" s="21">
        <f>SUM(I6:I14)</f>
        <v>1276708</v>
      </c>
      <c r="J15" s="21">
        <f>SUM(J6:J14)</f>
        <v>97285</v>
      </c>
      <c r="K15" s="22">
        <f>SUM(K6:K14)</f>
        <v>129419</v>
      </c>
    </row>
    <row r="16" spans="2:11">
      <c r="F16" s="23"/>
    </row>
  </sheetData>
  <mergeCells count="9">
    <mergeCell ref="B1:K1"/>
    <mergeCell ref="J3:K3"/>
    <mergeCell ref="B4:F4"/>
    <mergeCell ref="G4:K4"/>
    <mergeCell ref="B9:B10"/>
    <mergeCell ref="C9:C10"/>
    <mergeCell ref="D9:D10"/>
    <mergeCell ref="E9:E10"/>
    <mergeCell ref="F9:F10"/>
  </mergeCells>
  <phoneticPr fontId="3" type="noConversion"/>
  <pageMargins left="1.56" right="0.39" top="0.83" bottom="0.82" header="0.52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"/>
  </sheetPr>
  <dimension ref="A1:K74"/>
  <sheetViews>
    <sheetView tabSelected="1" view="pageBreakPreview" topLeftCell="A13" zoomScaleNormal="100" zoomScaleSheetLayoutView="100" workbookViewId="0">
      <selection activeCell="K20" sqref="K20"/>
    </sheetView>
  </sheetViews>
  <sheetFormatPr defaultRowHeight="13.5"/>
  <cols>
    <col min="1" max="1" width="6.375" style="24" customWidth="1"/>
    <col min="2" max="2" width="9.75" style="24" customWidth="1"/>
    <col min="3" max="3" width="4.625" style="24" customWidth="1"/>
    <col min="4" max="4" width="11.625" style="24" customWidth="1"/>
    <col min="5" max="5" width="7.375" style="24" customWidth="1"/>
    <col min="6" max="6" width="14" style="24" customWidth="1"/>
    <col min="7" max="7" width="13.25" style="24" customWidth="1"/>
    <col min="8" max="8" width="13" style="24" customWidth="1"/>
    <col min="9" max="9" width="3.375" style="24" customWidth="1"/>
    <col min="10" max="10" width="12.125" style="24" customWidth="1"/>
    <col min="11" max="11" width="36" style="24" customWidth="1"/>
    <col min="12" max="250" width="9" style="24"/>
    <col min="251" max="251" width="6.375" style="24" customWidth="1"/>
    <col min="252" max="252" width="9.75" style="24" customWidth="1"/>
    <col min="253" max="253" width="4.625" style="24" customWidth="1"/>
    <col min="254" max="254" width="11.625" style="24" customWidth="1"/>
    <col min="255" max="255" width="7.375" style="24" customWidth="1"/>
    <col min="256" max="256" width="15.125" style="24" customWidth="1"/>
    <col min="257" max="257" width="11.25" style="24" customWidth="1"/>
    <col min="258" max="258" width="12.125" style="24" customWidth="1"/>
    <col min="259" max="259" width="3.375" style="24" customWidth="1"/>
    <col min="260" max="260" width="9.5" style="24" customWidth="1"/>
    <col min="261" max="261" width="39.375" style="24" customWidth="1"/>
    <col min="262" max="506" width="9" style="24"/>
    <col min="507" max="507" width="6.375" style="24" customWidth="1"/>
    <col min="508" max="508" width="9.75" style="24" customWidth="1"/>
    <col min="509" max="509" width="4.625" style="24" customWidth="1"/>
    <col min="510" max="510" width="11.625" style="24" customWidth="1"/>
    <col min="511" max="511" width="7.375" style="24" customWidth="1"/>
    <col min="512" max="512" width="15.125" style="24" customWidth="1"/>
    <col min="513" max="513" width="11.25" style="24" customWidth="1"/>
    <col min="514" max="514" width="12.125" style="24" customWidth="1"/>
    <col min="515" max="515" width="3.375" style="24" customWidth="1"/>
    <col min="516" max="516" width="9.5" style="24" customWidth="1"/>
    <col min="517" max="517" width="39.375" style="24" customWidth="1"/>
    <col min="518" max="762" width="9" style="24"/>
    <col min="763" max="763" width="6.375" style="24" customWidth="1"/>
    <col min="764" max="764" width="9.75" style="24" customWidth="1"/>
    <col min="765" max="765" width="4.625" style="24" customWidth="1"/>
    <col min="766" max="766" width="11.625" style="24" customWidth="1"/>
    <col min="767" max="767" width="7.375" style="24" customWidth="1"/>
    <col min="768" max="768" width="15.125" style="24" customWidth="1"/>
    <col min="769" max="769" width="11.25" style="24" customWidth="1"/>
    <col min="770" max="770" width="12.125" style="24" customWidth="1"/>
    <col min="771" max="771" width="3.375" style="24" customWidth="1"/>
    <col min="772" max="772" width="9.5" style="24" customWidth="1"/>
    <col min="773" max="773" width="39.375" style="24" customWidth="1"/>
    <col min="774" max="1018" width="9" style="24"/>
    <col min="1019" max="1019" width="6.375" style="24" customWidth="1"/>
    <col min="1020" max="1020" width="9.75" style="24" customWidth="1"/>
    <col min="1021" max="1021" width="4.625" style="24" customWidth="1"/>
    <col min="1022" max="1022" width="11.625" style="24" customWidth="1"/>
    <col min="1023" max="1023" width="7.375" style="24" customWidth="1"/>
    <col min="1024" max="1024" width="15.125" style="24" customWidth="1"/>
    <col min="1025" max="1025" width="11.25" style="24" customWidth="1"/>
    <col min="1026" max="1026" width="12.125" style="24" customWidth="1"/>
    <col min="1027" max="1027" width="3.375" style="24" customWidth="1"/>
    <col min="1028" max="1028" width="9.5" style="24" customWidth="1"/>
    <col min="1029" max="1029" width="39.375" style="24" customWidth="1"/>
    <col min="1030" max="1274" width="9" style="24"/>
    <col min="1275" max="1275" width="6.375" style="24" customWidth="1"/>
    <col min="1276" max="1276" width="9.75" style="24" customWidth="1"/>
    <col min="1277" max="1277" width="4.625" style="24" customWidth="1"/>
    <col min="1278" max="1278" width="11.625" style="24" customWidth="1"/>
    <col min="1279" max="1279" width="7.375" style="24" customWidth="1"/>
    <col min="1280" max="1280" width="15.125" style="24" customWidth="1"/>
    <col min="1281" max="1281" width="11.25" style="24" customWidth="1"/>
    <col min="1282" max="1282" width="12.125" style="24" customWidth="1"/>
    <col min="1283" max="1283" width="3.375" style="24" customWidth="1"/>
    <col min="1284" max="1284" width="9.5" style="24" customWidth="1"/>
    <col min="1285" max="1285" width="39.375" style="24" customWidth="1"/>
    <col min="1286" max="1530" width="9" style="24"/>
    <col min="1531" max="1531" width="6.375" style="24" customWidth="1"/>
    <col min="1532" max="1532" width="9.75" style="24" customWidth="1"/>
    <col min="1533" max="1533" width="4.625" style="24" customWidth="1"/>
    <col min="1534" max="1534" width="11.625" style="24" customWidth="1"/>
    <col min="1535" max="1535" width="7.375" style="24" customWidth="1"/>
    <col min="1536" max="1536" width="15.125" style="24" customWidth="1"/>
    <col min="1537" max="1537" width="11.25" style="24" customWidth="1"/>
    <col min="1538" max="1538" width="12.125" style="24" customWidth="1"/>
    <col min="1539" max="1539" width="3.375" style="24" customWidth="1"/>
    <col min="1540" max="1540" width="9.5" style="24" customWidth="1"/>
    <col min="1541" max="1541" width="39.375" style="24" customWidth="1"/>
    <col min="1542" max="1786" width="9" style="24"/>
    <col min="1787" max="1787" width="6.375" style="24" customWidth="1"/>
    <col min="1788" max="1788" width="9.75" style="24" customWidth="1"/>
    <col min="1789" max="1789" width="4.625" style="24" customWidth="1"/>
    <col min="1790" max="1790" width="11.625" style="24" customWidth="1"/>
    <col min="1791" max="1791" width="7.375" style="24" customWidth="1"/>
    <col min="1792" max="1792" width="15.125" style="24" customWidth="1"/>
    <col min="1793" max="1793" width="11.25" style="24" customWidth="1"/>
    <col min="1794" max="1794" width="12.125" style="24" customWidth="1"/>
    <col min="1795" max="1795" width="3.375" style="24" customWidth="1"/>
    <col min="1796" max="1796" width="9.5" style="24" customWidth="1"/>
    <col min="1797" max="1797" width="39.375" style="24" customWidth="1"/>
    <col min="1798" max="2042" width="9" style="24"/>
    <col min="2043" max="2043" width="6.375" style="24" customWidth="1"/>
    <col min="2044" max="2044" width="9.75" style="24" customWidth="1"/>
    <col min="2045" max="2045" width="4.625" style="24" customWidth="1"/>
    <col min="2046" max="2046" width="11.625" style="24" customWidth="1"/>
    <col min="2047" max="2047" width="7.375" style="24" customWidth="1"/>
    <col min="2048" max="2048" width="15.125" style="24" customWidth="1"/>
    <col min="2049" max="2049" width="11.25" style="24" customWidth="1"/>
    <col min="2050" max="2050" width="12.125" style="24" customWidth="1"/>
    <col min="2051" max="2051" width="3.375" style="24" customWidth="1"/>
    <col min="2052" max="2052" width="9.5" style="24" customWidth="1"/>
    <col min="2053" max="2053" width="39.375" style="24" customWidth="1"/>
    <col min="2054" max="2298" width="9" style="24"/>
    <col min="2299" max="2299" width="6.375" style="24" customWidth="1"/>
    <col min="2300" max="2300" width="9.75" style="24" customWidth="1"/>
    <col min="2301" max="2301" width="4.625" style="24" customWidth="1"/>
    <col min="2302" max="2302" width="11.625" style="24" customWidth="1"/>
    <col min="2303" max="2303" width="7.375" style="24" customWidth="1"/>
    <col min="2304" max="2304" width="15.125" style="24" customWidth="1"/>
    <col min="2305" max="2305" width="11.25" style="24" customWidth="1"/>
    <col min="2306" max="2306" width="12.125" style="24" customWidth="1"/>
    <col min="2307" max="2307" width="3.375" style="24" customWidth="1"/>
    <col min="2308" max="2308" width="9.5" style="24" customWidth="1"/>
    <col min="2309" max="2309" width="39.375" style="24" customWidth="1"/>
    <col min="2310" max="2554" width="9" style="24"/>
    <col min="2555" max="2555" width="6.375" style="24" customWidth="1"/>
    <col min="2556" max="2556" width="9.75" style="24" customWidth="1"/>
    <col min="2557" max="2557" width="4.625" style="24" customWidth="1"/>
    <col min="2558" max="2558" width="11.625" style="24" customWidth="1"/>
    <col min="2559" max="2559" width="7.375" style="24" customWidth="1"/>
    <col min="2560" max="2560" width="15.125" style="24" customWidth="1"/>
    <col min="2561" max="2561" width="11.25" style="24" customWidth="1"/>
    <col min="2562" max="2562" width="12.125" style="24" customWidth="1"/>
    <col min="2563" max="2563" width="3.375" style="24" customWidth="1"/>
    <col min="2564" max="2564" width="9.5" style="24" customWidth="1"/>
    <col min="2565" max="2565" width="39.375" style="24" customWidth="1"/>
    <col min="2566" max="2810" width="9" style="24"/>
    <col min="2811" max="2811" width="6.375" style="24" customWidth="1"/>
    <col min="2812" max="2812" width="9.75" style="24" customWidth="1"/>
    <col min="2813" max="2813" width="4.625" style="24" customWidth="1"/>
    <col min="2814" max="2814" width="11.625" style="24" customWidth="1"/>
    <col min="2815" max="2815" width="7.375" style="24" customWidth="1"/>
    <col min="2816" max="2816" width="15.125" style="24" customWidth="1"/>
    <col min="2817" max="2817" width="11.25" style="24" customWidth="1"/>
    <col min="2818" max="2818" width="12.125" style="24" customWidth="1"/>
    <col min="2819" max="2819" width="3.375" style="24" customWidth="1"/>
    <col min="2820" max="2820" width="9.5" style="24" customWidth="1"/>
    <col min="2821" max="2821" width="39.375" style="24" customWidth="1"/>
    <col min="2822" max="3066" width="9" style="24"/>
    <col min="3067" max="3067" width="6.375" style="24" customWidth="1"/>
    <col min="3068" max="3068" width="9.75" style="24" customWidth="1"/>
    <col min="3069" max="3069" width="4.625" style="24" customWidth="1"/>
    <col min="3070" max="3070" width="11.625" style="24" customWidth="1"/>
    <col min="3071" max="3071" width="7.375" style="24" customWidth="1"/>
    <col min="3072" max="3072" width="15.125" style="24" customWidth="1"/>
    <col min="3073" max="3073" width="11.25" style="24" customWidth="1"/>
    <col min="3074" max="3074" width="12.125" style="24" customWidth="1"/>
    <col min="3075" max="3075" width="3.375" style="24" customWidth="1"/>
    <col min="3076" max="3076" width="9.5" style="24" customWidth="1"/>
    <col min="3077" max="3077" width="39.375" style="24" customWidth="1"/>
    <col min="3078" max="3322" width="9" style="24"/>
    <col min="3323" max="3323" width="6.375" style="24" customWidth="1"/>
    <col min="3324" max="3324" width="9.75" style="24" customWidth="1"/>
    <col min="3325" max="3325" width="4.625" style="24" customWidth="1"/>
    <col min="3326" max="3326" width="11.625" style="24" customWidth="1"/>
    <col min="3327" max="3327" width="7.375" style="24" customWidth="1"/>
    <col min="3328" max="3328" width="15.125" style="24" customWidth="1"/>
    <col min="3329" max="3329" width="11.25" style="24" customWidth="1"/>
    <col min="3330" max="3330" width="12.125" style="24" customWidth="1"/>
    <col min="3331" max="3331" width="3.375" style="24" customWidth="1"/>
    <col min="3332" max="3332" width="9.5" style="24" customWidth="1"/>
    <col min="3333" max="3333" width="39.375" style="24" customWidth="1"/>
    <col min="3334" max="3578" width="9" style="24"/>
    <col min="3579" max="3579" width="6.375" style="24" customWidth="1"/>
    <col min="3580" max="3580" width="9.75" style="24" customWidth="1"/>
    <col min="3581" max="3581" width="4.625" style="24" customWidth="1"/>
    <col min="3582" max="3582" width="11.625" style="24" customWidth="1"/>
    <col min="3583" max="3583" width="7.375" style="24" customWidth="1"/>
    <col min="3584" max="3584" width="15.125" style="24" customWidth="1"/>
    <col min="3585" max="3585" width="11.25" style="24" customWidth="1"/>
    <col min="3586" max="3586" width="12.125" style="24" customWidth="1"/>
    <col min="3587" max="3587" width="3.375" style="24" customWidth="1"/>
    <col min="3588" max="3588" width="9.5" style="24" customWidth="1"/>
    <col min="3589" max="3589" width="39.375" style="24" customWidth="1"/>
    <col min="3590" max="3834" width="9" style="24"/>
    <col min="3835" max="3835" width="6.375" style="24" customWidth="1"/>
    <col min="3836" max="3836" width="9.75" style="24" customWidth="1"/>
    <col min="3837" max="3837" width="4.625" style="24" customWidth="1"/>
    <col min="3838" max="3838" width="11.625" style="24" customWidth="1"/>
    <col min="3839" max="3839" width="7.375" style="24" customWidth="1"/>
    <col min="3840" max="3840" width="15.125" style="24" customWidth="1"/>
    <col min="3841" max="3841" width="11.25" style="24" customWidth="1"/>
    <col min="3842" max="3842" width="12.125" style="24" customWidth="1"/>
    <col min="3843" max="3843" width="3.375" style="24" customWidth="1"/>
    <col min="3844" max="3844" width="9.5" style="24" customWidth="1"/>
    <col min="3845" max="3845" width="39.375" style="24" customWidth="1"/>
    <col min="3846" max="4090" width="9" style="24"/>
    <col min="4091" max="4091" width="6.375" style="24" customWidth="1"/>
    <col min="4092" max="4092" width="9.75" style="24" customWidth="1"/>
    <col min="4093" max="4093" width="4.625" style="24" customWidth="1"/>
    <col min="4094" max="4094" width="11.625" style="24" customWidth="1"/>
    <col min="4095" max="4095" width="7.375" style="24" customWidth="1"/>
    <col min="4096" max="4096" width="15.125" style="24" customWidth="1"/>
    <col min="4097" max="4097" width="11.25" style="24" customWidth="1"/>
    <col min="4098" max="4098" width="12.125" style="24" customWidth="1"/>
    <col min="4099" max="4099" width="3.375" style="24" customWidth="1"/>
    <col min="4100" max="4100" width="9.5" style="24" customWidth="1"/>
    <col min="4101" max="4101" width="39.375" style="24" customWidth="1"/>
    <col min="4102" max="4346" width="9" style="24"/>
    <col min="4347" max="4347" width="6.375" style="24" customWidth="1"/>
    <col min="4348" max="4348" width="9.75" style="24" customWidth="1"/>
    <col min="4349" max="4349" width="4.625" style="24" customWidth="1"/>
    <col min="4350" max="4350" width="11.625" style="24" customWidth="1"/>
    <col min="4351" max="4351" width="7.375" style="24" customWidth="1"/>
    <col min="4352" max="4352" width="15.125" style="24" customWidth="1"/>
    <col min="4353" max="4353" width="11.25" style="24" customWidth="1"/>
    <col min="4354" max="4354" width="12.125" style="24" customWidth="1"/>
    <col min="4355" max="4355" width="3.375" style="24" customWidth="1"/>
    <col min="4356" max="4356" width="9.5" style="24" customWidth="1"/>
    <col min="4357" max="4357" width="39.375" style="24" customWidth="1"/>
    <col min="4358" max="4602" width="9" style="24"/>
    <col min="4603" max="4603" width="6.375" style="24" customWidth="1"/>
    <col min="4604" max="4604" width="9.75" style="24" customWidth="1"/>
    <col min="4605" max="4605" width="4.625" style="24" customWidth="1"/>
    <col min="4606" max="4606" width="11.625" style="24" customWidth="1"/>
    <col min="4607" max="4607" width="7.375" style="24" customWidth="1"/>
    <col min="4608" max="4608" width="15.125" style="24" customWidth="1"/>
    <col min="4609" max="4609" width="11.25" style="24" customWidth="1"/>
    <col min="4610" max="4610" width="12.125" style="24" customWidth="1"/>
    <col min="4611" max="4611" width="3.375" style="24" customWidth="1"/>
    <col min="4612" max="4612" width="9.5" style="24" customWidth="1"/>
    <col min="4613" max="4613" width="39.375" style="24" customWidth="1"/>
    <col min="4614" max="4858" width="9" style="24"/>
    <col min="4859" max="4859" width="6.375" style="24" customWidth="1"/>
    <col min="4860" max="4860" width="9.75" style="24" customWidth="1"/>
    <col min="4861" max="4861" width="4.625" style="24" customWidth="1"/>
    <col min="4862" max="4862" width="11.625" style="24" customWidth="1"/>
    <col min="4863" max="4863" width="7.375" style="24" customWidth="1"/>
    <col min="4864" max="4864" width="15.125" style="24" customWidth="1"/>
    <col min="4865" max="4865" width="11.25" style="24" customWidth="1"/>
    <col min="4866" max="4866" width="12.125" style="24" customWidth="1"/>
    <col min="4867" max="4867" width="3.375" style="24" customWidth="1"/>
    <col min="4868" max="4868" width="9.5" style="24" customWidth="1"/>
    <col min="4869" max="4869" width="39.375" style="24" customWidth="1"/>
    <col min="4870" max="5114" width="9" style="24"/>
    <col min="5115" max="5115" width="6.375" style="24" customWidth="1"/>
    <col min="5116" max="5116" width="9.75" style="24" customWidth="1"/>
    <col min="5117" max="5117" width="4.625" style="24" customWidth="1"/>
    <col min="5118" max="5118" width="11.625" style="24" customWidth="1"/>
    <col min="5119" max="5119" width="7.375" style="24" customWidth="1"/>
    <col min="5120" max="5120" width="15.125" style="24" customWidth="1"/>
    <col min="5121" max="5121" width="11.25" style="24" customWidth="1"/>
    <col min="5122" max="5122" width="12.125" style="24" customWidth="1"/>
    <col min="5123" max="5123" width="3.375" style="24" customWidth="1"/>
    <col min="5124" max="5124" width="9.5" style="24" customWidth="1"/>
    <col min="5125" max="5125" width="39.375" style="24" customWidth="1"/>
    <col min="5126" max="5370" width="9" style="24"/>
    <col min="5371" max="5371" width="6.375" style="24" customWidth="1"/>
    <col min="5372" max="5372" width="9.75" style="24" customWidth="1"/>
    <col min="5373" max="5373" width="4.625" style="24" customWidth="1"/>
    <col min="5374" max="5374" width="11.625" style="24" customWidth="1"/>
    <col min="5375" max="5375" width="7.375" style="24" customWidth="1"/>
    <col min="5376" max="5376" width="15.125" style="24" customWidth="1"/>
    <col min="5377" max="5377" width="11.25" style="24" customWidth="1"/>
    <col min="5378" max="5378" width="12.125" style="24" customWidth="1"/>
    <col min="5379" max="5379" width="3.375" style="24" customWidth="1"/>
    <col min="5380" max="5380" width="9.5" style="24" customWidth="1"/>
    <col min="5381" max="5381" width="39.375" style="24" customWidth="1"/>
    <col min="5382" max="5626" width="9" style="24"/>
    <col min="5627" max="5627" width="6.375" style="24" customWidth="1"/>
    <col min="5628" max="5628" width="9.75" style="24" customWidth="1"/>
    <col min="5629" max="5629" width="4.625" style="24" customWidth="1"/>
    <col min="5630" max="5630" width="11.625" style="24" customWidth="1"/>
    <col min="5631" max="5631" width="7.375" style="24" customWidth="1"/>
    <col min="5632" max="5632" width="15.125" style="24" customWidth="1"/>
    <col min="5633" max="5633" width="11.25" style="24" customWidth="1"/>
    <col min="5634" max="5634" width="12.125" style="24" customWidth="1"/>
    <col min="5635" max="5635" width="3.375" style="24" customWidth="1"/>
    <col min="5636" max="5636" width="9.5" style="24" customWidth="1"/>
    <col min="5637" max="5637" width="39.375" style="24" customWidth="1"/>
    <col min="5638" max="5882" width="9" style="24"/>
    <col min="5883" max="5883" width="6.375" style="24" customWidth="1"/>
    <col min="5884" max="5884" width="9.75" style="24" customWidth="1"/>
    <col min="5885" max="5885" width="4.625" style="24" customWidth="1"/>
    <col min="5886" max="5886" width="11.625" style="24" customWidth="1"/>
    <col min="5887" max="5887" width="7.375" style="24" customWidth="1"/>
    <col min="5888" max="5888" width="15.125" style="24" customWidth="1"/>
    <col min="5889" max="5889" width="11.25" style="24" customWidth="1"/>
    <col min="5890" max="5890" width="12.125" style="24" customWidth="1"/>
    <col min="5891" max="5891" width="3.375" style="24" customWidth="1"/>
    <col min="5892" max="5892" width="9.5" style="24" customWidth="1"/>
    <col min="5893" max="5893" width="39.375" style="24" customWidth="1"/>
    <col min="5894" max="6138" width="9" style="24"/>
    <col min="6139" max="6139" width="6.375" style="24" customWidth="1"/>
    <col min="6140" max="6140" width="9.75" style="24" customWidth="1"/>
    <col min="6141" max="6141" width="4.625" style="24" customWidth="1"/>
    <col min="6142" max="6142" width="11.625" style="24" customWidth="1"/>
    <col min="6143" max="6143" width="7.375" style="24" customWidth="1"/>
    <col min="6144" max="6144" width="15.125" style="24" customWidth="1"/>
    <col min="6145" max="6145" width="11.25" style="24" customWidth="1"/>
    <col min="6146" max="6146" width="12.125" style="24" customWidth="1"/>
    <col min="6147" max="6147" width="3.375" style="24" customWidth="1"/>
    <col min="6148" max="6148" width="9.5" style="24" customWidth="1"/>
    <col min="6149" max="6149" width="39.375" style="24" customWidth="1"/>
    <col min="6150" max="6394" width="9" style="24"/>
    <col min="6395" max="6395" width="6.375" style="24" customWidth="1"/>
    <col min="6396" max="6396" width="9.75" style="24" customWidth="1"/>
    <col min="6397" max="6397" width="4.625" style="24" customWidth="1"/>
    <col min="6398" max="6398" width="11.625" style="24" customWidth="1"/>
    <col min="6399" max="6399" width="7.375" style="24" customWidth="1"/>
    <col min="6400" max="6400" width="15.125" style="24" customWidth="1"/>
    <col min="6401" max="6401" width="11.25" style="24" customWidth="1"/>
    <col min="6402" max="6402" width="12.125" style="24" customWidth="1"/>
    <col min="6403" max="6403" width="3.375" style="24" customWidth="1"/>
    <col min="6404" max="6404" width="9.5" style="24" customWidth="1"/>
    <col min="6405" max="6405" width="39.375" style="24" customWidth="1"/>
    <col min="6406" max="6650" width="9" style="24"/>
    <col min="6651" max="6651" width="6.375" style="24" customWidth="1"/>
    <col min="6652" max="6652" width="9.75" style="24" customWidth="1"/>
    <col min="6653" max="6653" width="4.625" style="24" customWidth="1"/>
    <col min="6654" max="6654" width="11.625" style="24" customWidth="1"/>
    <col min="6655" max="6655" width="7.375" style="24" customWidth="1"/>
    <col min="6656" max="6656" width="15.125" style="24" customWidth="1"/>
    <col min="6657" max="6657" width="11.25" style="24" customWidth="1"/>
    <col min="6658" max="6658" width="12.125" style="24" customWidth="1"/>
    <col min="6659" max="6659" width="3.375" style="24" customWidth="1"/>
    <col min="6660" max="6660" width="9.5" style="24" customWidth="1"/>
    <col min="6661" max="6661" width="39.375" style="24" customWidth="1"/>
    <col min="6662" max="6906" width="9" style="24"/>
    <col min="6907" max="6907" width="6.375" style="24" customWidth="1"/>
    <col min="6908" max="6908" width="9.75" style="24" customWidth="1"/>
    <col min="6909" max="6909" width="4.625" style="24" customWidth="1"/>
    <col min="6910" max="6910" width="11.625" style="24" customWidth="1"/>
    <col min="6911" max="6911" width="7.375" style="24" customWidth="1"/>
    <col min="6912" max="6912" width="15.125" style="24" customWidth="1"/>
    <col min="6913" max="6913" width="11.25" style="24" customWidth="1"/>
    <col min="6914" max="6914" width="12.125" style="24" customWidth="1"/>
    <col min="6915" max="6915" width="3.375" style="24" customWidth="1"/>
    <col min="6916" max="6916" width="9.5" style="24" customWidth="1"/>
    <col min="6917" max="6917" width="39.375" style="24" customWidth="1"/>
    <col min="6918" max="7162" width="9" style="24"/>
    <col min="7163" max="7163" width="6.375" style="24" customWidth="1"/>
    <col min="7164" max="7164" width="9.75" style="24" customWidth="1"/>
    <col min="7165" max="7165" width="4.625" style="24" customWidth="1"/>
    <col min="7166" max="7166" width="11.625" style="24" customWidth="1"/>
    <col min="7167" max="7167" width="7.375" style="24" customWidth="1"/>
    <col min="7168" max="7168" width="15.125" style="24" customWidth="1"/>
    <col min="7169" max="7169" width="11.25" style="24" customWidth="1"/>
    <col min="7170" max="7170" width="12.125" style="24" customWidth="1"/>
    <col min="7171" max="7171" width="3.375" style="24" customWidth="1"/>
    <col min="7172" max="7172" width="9.5" style="24" customWidth="1"/>
    <col min="7173" max="7173" width="39.375" style="24" customWidth="1"/>
    <col min="7174" max="7418" width="9" style="24"/>
    <col min="7419" max="7419" width="6.375" style="24" customWidth="1"/>
    <col min="7420" max="7420" width="9.75" style="24" customWidth="1"/>
    <col min="7421" max="7421" width="4.625" style="24" customWidth="1"/>
    <col min="7422" max="7422" width="11.625" style="24" customWidth="1"/>
    <col min="7423" max="7423" width="7.375" style="24" customWidth="1"/>
    <col min="7424" max="7424" width="15.125" style="24" customWidth="1"/>
    <col min="7425" max="7425" width="11.25" style="24" customWidth="1"/>
    <col min="7426" max="7426" width="12.125" style="24" customWidth="1"/>
    <col min="7427" max="7427" width="3.375" style="24" customWidth="1"/>
    <col min="7428" max="7428" width="9.5" style="24" customWidth="1"/>
    <col min="7429" max="7429" width="39.375" style="24" customWidth="1"/>
    <col min="7430" max="7674" width="9" style="24"/>
    <col min="7675" max="7675" width="6.375" style="24" customWidth="1"/>
    <col min="7676" max="7676" width="9.75" style="24" customWidth="1"/>
    <col min="7677" max="7677" width="4.625" style="24" customWidth="1"/>
    <col min="7678" max="7678" width="11.625" style="24" customWidth="1"/>
    <col min="7679" max="7679" width="7.375" style="24" customWidth="1"/>
    <col min="7680" max="7680" width="15.125" style="24" customWidth="1"/>
    <col min="7681" max="7681" width="11.25" style="24" customWidth="1"/>
    <col min="7682" max="7682" width="12.125" style="24" customWidth="1"/>
    <col min="7683" max="7683" width="3.375" style="24" customWidth="1"/>
    <col min="7684" max="7684" width="9.5" style="24" customWidth="1"/>
    <col min="7685" max="7685" width="39.375" style="24" customWidth="1"/>
    <col min="7686" max="7930" width="9" style="24"/>
    <col min="7931" max="7931" width="6.375" style="24" customWidth="1"/>
    <col min="7932" max="7932" width="9.75" style="24" customWidth="1"/>
    <col min="7933" max="7933" width="4.625" style="24" customWidth="1"/>
    <col min="7934" max="7934" width="11.625" style="24" customWidth="1"/>
    <col min="7935" max="7935" width="7.375" style="24" customWidth="1"/>
    <col min="7936" max="7936" width="15.125" style="24" customWidth="1"/>
    <col min="7937" max="7937" width="11.25" style="24" customWidth="1"/>
    <col min="7938" max="7938" width="12.125" style="24" customWidth="1"/>
    <col min="7939" max="7939" width="3.375" style="24" customWidth="1"/>
    <col min="7940" max="7940" width="9.5" style="24" customWidth="1"/>
    <col min="7941" max="7941" width="39.375" style="24" customWidth="1"/>
    <col min="7942" max="8186" width="9" style="24"/>
    <col min="8187" max="8187" width="6.375" style="24" customWidth="1"/>
    <col min="8188" max="8188" width="9.75" style="24" customWidth="1"/>
    <col min="8189" max="8189" width="4.625" style="24" customWidth="1"/>
    <col min="8190" max="8190" width="11.625" style="24" customWidth="1"/>
    <col min="8191" max="8191" width="7.375" style="24" customWidth="1"/>
    <col min="8192" max="8192" width="15.125" style="24" customWidth="1"/>
    <col min="8193" max="8193" width="11.25" style="24" customWidth="1"/>
    <col min="8194" max="8194" width="12.125" style="24" customWidth="1"/>
    <col min="8195" max="8195" width="3.375" style="24" customWidth="1"/>
    <col min="8196" max="8196" width="9.5" style="24" customWidth="1"/>
    <col min="8197" max="8197" width="39.375" style="24" customWidth="1"/>
    <col min="8198" max="8442" width="9" style="24"/>
    <col min="8443" max="8443" width="6.375" style="24" customWidth="1"/>
    <col min="8444" max="8444" width="9.75" style="24" customWidth="1"/>
    <col min="8445" max="8445" width="4.625" style="24" customWidth="1"/>
    <col min="8446" max="8446" width="11.625" style="24" customWidth="1"/>
    <col min="8447" max="8447" width="7.375" style="24" customWidth="1"/>
    <col min="8448" max="8448" width="15.125" style="24" customWidth="1"/>
    <col min="8449" max="8449" width="11.25" style="24" customWidth="1"/>
    <col min="8450" max="8450" width="12.125" style="24" customWidth="1"/>
    <col min="8451" max="8451" width="3.375" style="24" customWidth="1"/>
    <col min="8452" max="8452" width="9.5" style="24" customWidth="1"/>
    <col min="8453" max="8453" width="39.375" style="24" customWidth="1"/>
    <col min="8454" max="8698" width="9" style="24"/>
    <col min="8699" max="8699" width="6.375" style="24" customWidth="1"/>
    <col min="8700" max="8700" width="9.75" style="24" customWidth="1"/>
    <col min="8701" max="8701" width="4.625" style="24" customWidth="1"/>
    <col min="8702" max="8702" width="11.625" style="24" customWidth="1"/>
    <col min="8703" max="8703" width="7.375" style="24" customWidth="1"/>
    <col min="8704" max="8704" width="15.125" style="24" customWidth="1"/>
    <col min="8705" max="8705" width="11.25" style="24" customWidth="1"/>
    <col min="8706" max="8706" width="12.125" style="24" customWidth="1"/>
    <col min="8707" max="8707" width="3.375" style="24" customWidth="1"/>
    <col min="8708" max="8708" width="9.5" style="24" customWidth="1"/>
    <col min="8709" max="8709" width="39.375" style="24" customWidth="1"/>
    <col min="8710" max="8954" width="9" style="24"/>
    <col min="8955" max="8955" width="6.375" style="24" customWidth="1"/>
    <col min="8956" max="8956" width="9.75" style="24" customWidth="1"/>
    <col min="8957" max="8957" width="4.625" style="24" customWidth="1"/>
    <col min="8958" max="8958" width="11.625" style="24" customWidth="1"/>
    <col min="8959" max="8959" width="7.375" style="24" customWidth="1"/>
    <col min="8960" max="8960" width="15.125" style="24" customWidth="1"/>
    <col min="8961" max="8961" width="11.25" style="24" customWidth="1"/>
    <col min="8962" max="8962" width="12.125" style="24" customWidth="1"/>
    <col min="8963" max="8963" width="3.375" style="24" customWidth="1"/>
    <col min="8964" max="8964" width="9.5" style="24" customWidth="1"/>
    <col min="8965" max="8965" width="39.375" style="24" customWidth="1"/>
    <col min="8966" max="9210" width="9" style="24"/>
    <col min="9211" max="9211" width="6.375" style="24" customWidth="1"/>
    <col min="9212" max="9212" width="9.75" style="24" customWidth="1"/>
    <col min="9213" max="9213" width="4.625" style="24" customWidth="1"/>
    <col min="9214" max="9214" width="11.625" style="24" customWidth="1"/>
    <col min="9215" max="9215" width="7.375" style="24" customWidth="1"/>
    <col min="9216" max="9216" width="15.125" style="24" customWidth="1"/>
    <col min="9217" max="9217" width="11.25" style="24" customWidth="1"/>
    <col min="9218" max="9218" width="12.125" style="24" customWidth="1"/>
    <col min="9219" max="9219" width="3.375" style="24" customWidth="1"/>
    <col min="9220" max="9220" width="9.5" style="24" customWidth="1"/>
    <col min="9221" max="9221" width="39.375" style="24" customWidth="1"/>
    <col min="9222" max="9466" width="9" style="24"/>
    <col min="9467" max="9467" width="6.375" style="24" customWidth="1"/>
    <col min="9468" max="9468" width="9.75" style="24" customWidth="1"/>
    <col min="9469" max="9469" width="4.625" style="24" customWidth="1"/>
    <col min="9470" max="9470" width="11.625" style="24" customWidth="1"/>
    <col min="9471" max="9471" width="7.375" style="24" customWidth="1"/>
    <col min="9472" max="9472" width="15.125" style="24" customWidth="1"/>
    <col min="9473" max="9473" width="11.25" style="24" customWidth="1"/>
    <col min="9474" max="9474" width="12.125" style="24" customWidth="1"/>
    <col min="9475" max="9475" width="3.375" style="24" customWidth="1"/>
    <col min="9476" max="9476" width="9.5" style="24" customWidth="1"/>
    <col min="9477" max="9477" width="39.375" style="24" customWidth="1"/>
    <col min="9478" max="9722" width="9" style="24"/>
    <col min="9723" max="9723" width="6.375" style="24" customWidth="1"/>
    <col min="9724" max="9724" width="9.75" style="24" customWidth="1"/>
    <col min="9725" max="9725" width="4.625" style="24" customWidth="1"/>
    <col min="9726" max="9726" width="11.625" style="24" customWidth="1"/>
    <col min="9727" max="9727" width="7.375" style="24" customWidth="1"/>
    <col min="9728" max="9728" width="15.125" style="24" customWidth="1"/>
    <col min="9729" max="9729" width="11.25" style="24" customWidth="1"/>
    <col min="9730" max="9730" width="12.125" style="24" customWidth="1"/>
    <col min="9731" max="9731" width="3.375" style="24" customWidth="1"/>
    <col min="9732" max="9732" width="9.5" style="24" customWidth="1"/>
    <col min="9733" max="9733" width="39.375" style="24" customWidth="1"/>
    <col min="9734" max="9978" width="9" style="24"/>
    <col min="9979" max="9979" width="6.375" style="24" customWidth="1"/>
    <col min="9980" max="9980" width="9.75" style="24" customWidth="1"/>
    <col min="9981" max="9981" width="4.625" style="24" customWidth="1"/>
    <col min="9982" max="9982" width="11.625" style="24" customWidth="1"/>
    <col min="9983" max="9983" width="7.375" style="24" customWidth="1"/>
    <col min="9984" max="9984" width="15.125" style="24" customWidth="1"/>
    <col min="9985" max="9985" width="11.25" style="24" customWidth="1"/>
    <col min="9986" max="9986" width="12.125" style="24" customWidth="1"/>
    <col min="9987" max="9987" width="3.375" style="24" customWidth="1"/>
    <col min="9988" max="9988" width="9.5" style="24" customWidth="1"/>
    <col min="9989" max="9989" width="39.375" style="24" customWidth="1"/>
    <col min="9990" max="10234" width="9" style="24"/>
    <col min="10235" max="10235" width="6.375" style="24" customWidth="1"/>
    <col min="10236" max="10236" width="9.75" style="24" customWidth="1"/>
    <col min="10237" max="10237" width="4.625" style="24" customWidth="1"/>
    <col min="10238" max="10238" width="11.625" style="24" customWidth="1"/>
    <col min="10239" max="10239" width="7.375" style="24" customWidth="1"/>
    <col min="10240" max="10240" width="15.125" style="24" customWidth="1"/>
    <col min="10241" max="10241" width="11.25" style="24" customWidth="1"/>
    <col min="10242" max="10242" width="12.125" style="24" customWidth="1"/>
    <col min="10243" max="10243" width="3.375" style="24" customWidth="1"/>
    <col min="10244" max="10244" width="9.5" style="24" customWidth="1"/>
    <col min="10245" max="10245" width="39.375" style="24" customWidth="1"/>
    <col min="10246" max="10490" width="9" style="24"/>
    <col min="10491" max="10491" width="6.375" style="24" customWidth="1"/>
    <col min="10492" max="10492" width="9.75" style="24" customWidth="1"/>
    <col min="10493" max="10493" width="4.625" style="24" customWidth="1"/>
    <col min="10494" max="10494" width="11.625" style="24" customWidth="1"/>
    <col min="10495" max="10495" width="7.375" style="24" customWidth="1"/>
    <col min="10496" max="10496" width="15.125" style="24" customWidth="1"/>
    <col min="10497" max="10497" width="11.25" style="24" customWidth="1"/>
    <col min="10498" max="10498" width="12.125" style="24" customWidth="1"/>
    <col min="10499" max="10499" width="3.375" style="24" customWidth="1"/>
    <col min="10500" max="10500" width="9.5" style="24" customWidth="1"/>
    <col min="10501" max="10501" width="39.375" style="24" customWidth="1"/>
    <col min="10502" max="10746" width="9" style="24"/>
    <col min="10747" max="10747" width="6.375" style="24" customWidth="1"/>
    <col min="10748" max="10748" width="9.75" style="24" customWidth="1"/>
    <col min="10749" max="10749" width="4.625" style="24" customWidth="1"/>
    <col min="10750" max="10750" width="11.625" style="24" customWidth="1"/>
    <col min="10751" max="10751" width="7.375" style="24" customWidth="1"/>
    <col min="10752" max="10752" width="15.125" style="24" customWidth="1"/>
    <col min="10753" max="10753" width="11.25" style="24" customWidth="1"/>
    <col min="10754" max="10754" width="12.125" style="24" customWidth="1"/>
    <col min="10755" max="10755" width="3.375" style="24" customWidth="1"/>
    <col min="10756" max="10756" width="9.5" style="24" customWidth="1"/>
    <col min="10757" max="10757" width="39.375" style="24" customWidth="1"/>
    <col min="10758" max="11002" width="9" style="24"/>
    <col min="11003" max="11003" width="6.375" style="24" customWidth="1"/>
    <col min="11004" max="11004" width="9.75" style="24" customWidth="1"/>
    <col min="11005" max="11005" width="4.625" style="24" customWidth="1"/>
    <col min="11006" max="11006" width="11.625" style="24" customWidth="1"/>
    <col min="11007" max="11007" width="7.375" style="24" customWidth="1"/>
    <col min="11008" max="11008" width="15.125" style="24" customWidth="1"/>
    <col min="11009" max="11009" width="11.25" style="24" customWidth="1"/>
    <col min="11010" max="11010" width="12.125" style="24" customWidth="1"/>
    <col min="11011" max="11011" width="3.375" style="24" customWidth="1"/>
    <col min="11012" max="11012" width="9.5" style="24" customWidth="1"/>
    <col min="11013" max="11013" width="39.375" style="24" customWidth="1"/>
    <col min="11014" max="11258" width="9" style="24"/>
    <col min="11259" max="11259" width="6.375" style="24" customWidth="1"/>
    <col min="11260" max="11260" width="9.75" style="24" customWidth="1"/>
    <col min="11261" max="11261" width="4.625" style="24" customWidth="1"/>
    <col min="11262" max="11262" width="11.625" style="24" customWidth="1"/>
    <col min="11263" max="11263" width="7.375" style="24" customWidth="1"/>
    <col min="11264" max="11264" width="15.125" style="24" customWidth="1"/>
    <col min="11265" max="11265" width="11.25" style="24" customWidth="1"/>
    <col min="11266" max="11266" width="12.125" style="24" customWidth="1"/>
    <col min="11267" max="11267" width="3.375" style="24" customWidth="1"/>
    <col min="11268" max="11268" width="9.5" style="24" customWidth="1"/>
    <col min="11269" max="11269" width="39.375" style="24" customWidth="1"/>
    <col min="11270" max="11514" width="9" style="24"/>
    <col min="11515" max="11515" width="6.375" style="24" customWidth="1"/>
    <col min="11516" max="11516" width="9.75" style="24" customWidth="1"/>
    <col min="11517" max="11517" width="4.625" style="24" customWidth="1"/>
    <col min="11518" max="11518" width="11.625" style="24" customWidth="1"/>
    <col min="11519" max="11519" width="7.375" style="24" customWidth="1"/>
    <col min="11520" max="11520" width="15.125" style="24" customWidth="1"/>
    <col min="11521" max="11521" width="11.25" style="24" customWidth="1"/>
    <col min="11522" max="11522" width="12.125" style="24" customWidth="1"/>
    <col min="11523" max="11523" width="3.375" style="24" customWidth="1"/>
    <col min="11524" max="11524" width="9.5" style="24" customWidth="1"/>
    <col min="11525" max="11525" width="39.375" style="24" customWidth="1"/>
    <col min="11526" max="11770" width="9" style="24"/>
    <col min="11771" max="11771" width="6.375" style="24" customWidth="1"/>
    <col min="11772" max="11772" width="9.75" style="24" customWidth="1"/>
    <col min="11773" max="11773" width="4.625" style="24" customWidth="1"/>
    <col min="11774" max="11774" width="11.625" style="24" customWidth="1"/>
    <col min="11775" max="11775" width="7.375" style="24" customWidth="1"/>
    <col min="11776" max="11776" width="15.125" style="24" customWidth="1"/>
    <col min="11777" max="11777" width="11.25" style="24" customWidth="1"/>
    <col min="11778" max="11778" width="12.125" style="24" customWidth="1"/>
    <col min="11779" max="11779" width="3.375" style="24" customWidth="1"/>
    <col min="11780" max="11780" width="9.5" style="24" customWidth="1"/>
    <col min="11781" max="11781" width="39.375" style="24" customWidth="1"/>
    <col min="11782" max="12026" width="9" style="24"/>
    <col min="12027" max="12027" width="6.375" style="24" customWidth="1"/>
    <col min="12028" max="12028" width="9.75" style="24" customWidth="1"/>
    <col min="12029" max="12029" width="4.625" style="24" customWidth="1"/>
    <col min="12030" max="12030" width="11.625" style="24" customWidth="1"/>
    <col min="12031" max="12031" width="7.375" style="24" customWidth="1"/>
    <col min="12032" max="12032" width="15.125" style="24" customWidth="1"/>
    <col min="12033" max="12033" width="11.25" style="24" customWidth="1"/>
    <col min="12034" max="12034" width="12.125" style="24" customWidth="1"/>
    <col min="12035" max="12035" width="3.375" style="24" customWidth="1"/>
    <col min="12036" max="12036" width="9.5" style="24" customWidth="1"/>
    <col min="12037" max="12037" width="39.375" style="24" customWidth="1"/>
    <col min="12038" max="12282" width="9" style="24"/>
    <col min="12283" max="12283" width="6.375" style="24" customWidth="1"/>
    <col min="12284" max="12284" width="9.75" style="24" customWidth="1"/>
    <col min="12285" max="12285" width="4.625" style="24" customWidth="1"/>
    <col min="12286" max="12286" width="11.625" style="24" customWidth="1"/>
    <col min="12287" max="12287" width="7.375" style="24" customWidth="1"/>
    <col min="12288" max="12288" width="15.125" style="24" customWidth="1"/>
    <col min="12289" max="12289" width="11.25" style="24" customWidth="1"/>
    <col min="12290" max="12290" width="12.125" style="24" customWidth="1"/>
    <col min="12291" max="12291" width="3.375" style="24" customWidth="1"/>
    <col min="12292" max="12292" width="9.5" style="24" customWidth="1"/>
    <col min="12293" max="12293" width="39.375" style="24" customWidth="1"/>
    <col min="12294" max="12538" width="9" style="24"/>
    <col min="12539" max="12539" width="6.375" style="24" customWidth="1"/>
    <col min="12540" max="12540" width="9.75" style="24" customWidth="1"/>
    <col min="12541" max="12541" width="4.625" style="24" customWidth="1"/>
    <col min="12542" max="12542" width="11.625" style="24" customWidth="1"/>
    <col min="12543" max="12543" width="7.375" style="24" customWidth="1"/>
    <col min="12544" max="12544" width="15.125" style="24" customWidth="1"/>
    <col min="12545" max="12545" width="11.25" style="24" customWidth="1"/>
    <col min="12546" max="12546" width="12.125" style="24" customWidth="1"/>
    <col min="12547" max="12547" width="3.375" style="24" customWidth="1"/>
    <col min="12548" max="12548" width="9.5" style="24" customWidth="1"/>
    <col min="12549" max="12549" width="39.375" style="24" customWidth="1"/>
    <col min="12550" max="12794" width="9" style="24"/>
    <col min="12795" max="12795" width="6.375" style="24" customWidth="1"/>
    <col min="12796" max="12796" width="9.75" style="24" customWidth="1"/>
    <col min="12797" max="12797" width="4.625" style="24" customWidth="1"/>
    <col min="12798" max="12798" width="11.625" style="24" customWidth="1"/>
    <col min="12799" max="12799" width="7.375" style="24" customWidth="1"/>
    <col min="12800" max="12800" width="15.125" style="24" customWidth="1"/>
    <col min="12801" max="12801" width="11.25" style="24" customWidth="1"/>
    <col min="12802" max="12802" width="12.125" style="24" customWidth="1"/>
    <col min="12803" max="12803" width="3.375" style="24" customWidth="1"/>
    <col min="12804" max="12804" width="9.5" style="24" customWidth="1"/>
    <col min="12805" max="12805" width="39.375" style="24" customWidth="1"/>
    <col min="12806" max="13050" width="9" style="24"/>
    <col min="13051" max="13051" width="6.375" style="24" customWidth="1"/>
    <col min="13052" max="13052" width="9.75" style="24" customWidth="1"/>
    <col min="13053" max="13053" width="4.625" style="24" customWidth="1"/>
    <col min="13054" max="13054" width="11.625" style="24" customWidth="1"/>
    <col min="13055" max="13055" width="7.375" style="24" customWidth="1"/>
    <col min="13056" max="13056" width="15.125" style="24" customWidth="1"/>
    <col min="13057" max="13057" width="11.25" style="24" customWidth="1"/>
    <col min="13058" max="13058" width="12.125" style="24" customWidth="1"/>
    <col min="13059" max="13059" width="3.375" style="24" customWidth="1"/>
    <col min="13060" max="13060" width="9.5" style="24" customWidth="1"/>
    <col min="13061" max="13061" width="39.375" style="24" customWidth="1"/>
    <col min="13062" max="13306" width="9" style="24"/>
    <col min="13307" max="13307" width="6.375" style="24" customWidth="1"/>
    <col min="13308" max="13308" width="9.75" style="24" customWidth="1"/>
    <col min="13309" max="13309" width="4.625" style="24" customWidth="1"/>
    <col min="13310" max="13310" width="11.625" style="24" customWidth="1"/>
    <col min="13311" max="13311" width="7.375" style="24" customWidth="1"/>
    <col min="13312" max="13312" width="15.125" style="24" customWidth="1"/>
    <col min="13313" max="13313" width="11.25" style="24" customWidth="1"/>
    <col min="13314" max="13314" width="12.125" style="24" customWidth="1"/>
    <col min="13315" max="13315" width="3.375" style="24" customWidth="1"/>
    <col min="13316" max="13316" width="9.5" style="24" customWidth="1"/>
    <col min="13317" max="13317" width="39.375" style="24" customWidth="1"/>
    <col min="13318" max="13562" width="9" style="24"/>
    <col min="13563" max="13563" width="6.375" style="24" customWidth="1"/>
    <col min="13564" max="13564" width="9.75" style="24" customWidth="1"/>
    <col min="13565" max="13565" width="4.625" style="24" customWidth="1"/>
    <col min="13566" max="13566" width="11.625" style="24" customWidth="1"/>
    <col min="13567" max="13567" width="7.375" style="24" customWidth="1"/>
    <col min="13568" max="13568" width="15.125" style="24" customWidth="1"/>
    <col min="13569" max="13569" width="11.25" style="24" customWidth="1"/>
    <col min="13570" max="13570" width="12.125" style="24" customWidth="1"/>
    <col min="13571" max="13571" width="3.375" style="24" customWidth="1"/>
    <col min="13572" max="13572" width="9.5" style="24" customWidth="1"/>
    <col min="13573" max="13573" width="39.375" style="24" customWidth="1"/>
    <col min="13574" max="13818" width="9" style="24"/>
    <col min="13819" max="13819" width="6.375" style="24" customWidth="1"/>
    <col min="13820" max="13820" width="9.75" style="24" customWidth="1"/>
    <col min="13821" max="13821" width="4.625" style="24" customWidth="1"/>
    <col min="13822" max="13822" width="11.625" style="24" customWidth="1"/>
    <col min="13823" max="13823" width="7.375" style="24" customWidth="1"/>
    <col min="13824" max="13824" width="15.125" style="24" customWidth="1"/>
    <col min="13825" max="13825" width="11.25" style="24" customWidth="1"/>
    <col min="13826" max="13826" width="12.125" style="24" customWidth="1"/>
    <col min="13827" max="13827" width="3.375" style="24" customWidth="1"/>
    <col min="13828" max="13828" width="9.5" style="24" customWidth="1"/>
    <col min="13829" max="13829" width="39.375" style="24" customWidth="1"/>
    <col min="13830" max="14074" width="9" style="24"/>
    <col min="14075" max="14075" width="6.375" style="24" customWidth="1"/>
    <col min="14076" max="14076" width="9.75" style="24" customWidth="1"/>
    <col min="14077" max="14077" width="4.625" style="24" customWidth="1"/>
    <col min="14078" max="14078" width="11.625" style="24" customWidth="1"/>
    <col min="14079" max="14079" width="7.375" style="24" customWidth="1"/>
    <col min="14080" max="14080" width="15.125" style="24" customWidth="1"/>
    <col min="14081" max="14081" width="11.25" style="24" customWidth="1"/>
    <col min="14082" max="14082" width="12.125" style="24" customWidth="1"/>
    <col min="14083" max="14083" width="3.375" style="24" customWidth="1"/>
    <col min="14084" max="14084" width="9.5" style="24" customWidth="1"/>
    <col min="14085" max="14085" width="39.375" style="24" customWidth="1"/>
    <col min="14086" max="14330" width="9" style="24"/>
    <col min="14331" max="14331" width="6.375" style="24" customWidth="1"/>
    <col min="14332" max="14332" width="9.75" style="24" customWidth="1"/>
    <col min="14333" max="14333" width="4.625" style="24" customWidth="1"/>
    <col min="14334" max="14334" width="11.625" style="24" customWidth="1"/>
    <col min="14335" max="14335" width="7.375" style="24" customWidth="1"/>
    <col min="14336" max="14336" width="15.125" style="24" customWidth="1"/>
    <col min="14337" max="14337" width="11.25" style="24" customWidth="1"/>
    <col min="14338" max="14338" width="12.125" style="24" customWidth="1"/>
    <col min="14339" max="14339" width="3.375" style="24" customWidth="1"/>
    <col min="14340" max="14340" width="9.5" style="24" customWidth="1"/>
    <col min="14341" max="14341" width="39.375" style="24" customWidth="1"/>
    <col min="14342" max="14586" width="9" style="24"/>
    <col min="14587" max="14587" width="6.375" style="24" customWidth="1"/>
    <col min="14588" max="14588" width="9.75" style="24" customWidth="1"/>
    <col min="14589" max="14589" width="4.625" style="24" customWidth="1"/>
    <col min="14590" max="14590" width="11.625" style="24" customWidth="1"/>
    <col min="14591" max="14591" width="7.375" style="24" customWidth="1"/>
    <col min="14592" max="14592" width="15.125" style="24" customWidth="1"/>
    <col min="14593" max="14593" width="11.25" style="24" customWidth="1"/>
    <col min="14594" max="14594" width="12.125" style="24" customWidth="1"/>
    <col min="14595" max="14595" width="3.375" style="24" customWidth="1"/>
    <col min="14596" max="14596" width="9.5" style="24" customWidth="1"/>
    <col min="14597" max="14597" width="39.375" style="24" customWidth="1"/>
    <col min="14598" max="14842" width="9" style="24"/>
    <col min="14843" max="14843" width="6.375" style="24" customWidth="1"/>
    <col min="14844" max="14844" width="9.75" style="24" customWidth="1"/>
    <col min="14845" max="14845" width="4.625" style="24" customWidth="1"/>
    <col min="14846" max="14846" width="11.625" style="24" customWidth="1"/>
    <col min="14847" max="14847" width="7.375" style="24" customWidth="1"/>
    <col min="14848" max="14848" width="15.125" style="24" customWidth="1"/>
    <col min="14849" max="14849" width="11.25" style="24" customWidth="1"/>
    <col min="14850" max="14850" width="12.125" style="24" customWidth="1"/>
    <col min="14851" max="14851" width="3.375" style="24" customWidth="1"/>
    <col min="14852" max="14852" width="9.5" style="24" customWidth="1"/>
    <col min="14853" max="14853" width="39.375" style="24" customWidth="1"/>
    <col min="14854" max="15098" width="9" style="24"/>
    <col min="15099" max="15099" width="6.375" style="24" customWidth="1"/>
    <col min="15100" max="15100" width="9.75" style="24" customWidth="1"/>
    <col min="15101" max="15101" width="4.625" style="24" customWidth="1"/>
    <col min="15102" max="15102" width="11.625" style="24" customWidth="1"/>
    <col min="15103" max="15103" width="7.375" style="24" customWidth="1"/>
    <col min="15104" max="15104" width="15.125" style="24" customWidth="1"/>
    <col min="15105" max="15105" width="11.25" style="24" customWidth="1"/>
    <col min="15106" max="15106" width="12.125" style="24" customWidth="1"/>
    <col min="15107" max="15107" width="3.375" style="24" customWidth="1"/>
    <col min="15108" max="15108" width="9.5" style="24" customWidth="1"/>
    <col min="15109" max="15109" width="39.375" style="24" customWidth="1"/>
    <col min="15110" max="15354" width="9" style="24"/>
    <col min="15355" max="15355" width="6.375" style="24" customWidth="1"/>
    <col min="15356" max="15356" width="9.75" style="24" customWidth="1"/>
    <col min="15357" max="15357" width="4.625" style="24" customWidth="1"/>
    <col min="15358" max="15358" width="11.625" style="24" customWidth="1"/>
    <col min="15359" max="15359" width="7.375" style="24" customWidth="1"/>
    <col min="15360" max="15360" width="15.125" style="24" customWidth="1"/>
    <col min="15361" max="15361" width="11.25" style="24" customWidth="1"/>
    <col min="15362" max="15362" width="12.125" style="24" customWidth="1"/>
    <col min="15363" max="15363" width="3.375" style="24" customWidth="1"/>
    <col min="15364" max="15364" width="9.5" style="24" customWidth="1"/>
    <col min="15365" max="15365" width="39.375" style="24" customWidth="1"/>
    <col min="15366" max="15610" width="9" style="24"/>
    <col min="15611" max="15611" width="6.375" style="24" customWidth="1"/>
    <col min="15612" max="15612" width="9.75" style="24" customWidth="1"/>
    <col min="15613" max="15613" width="4.625" style="24" customWidth="1"/>
    <col min="15614" max="15614" width="11.625" style="24" customWidth="1"/>
    <col min="15615" max="15615" width="7.375" style="24" customWidth="1"/>
    <col min="15616" max="15616" width="15.125" style="24" customWidth="1"/>
    <col min="15617" max="15617" width="11.25" style="24" customWidth="1"/>
    <col min="15618" max="15618" width="12.125" style="24" customWidth="1"/>
    <col min="15619" max="15619" width="3.375" style="24" customWidth="1"/>
    <col min="15620" max="15620" width="9.5" style="24" customWidth="1"/>
    <col min="15621" max="15621" width="39.375" style="24" customWidth="1"/>
    <col min="15622" max="15866" width="9" style="24"/>
    <col min="15867" max="15867" width="6.375" style="24" customWidth="1"/>
    <col min="15868" max="15868" width="9.75" style="24" customWidth="1"/>
    <col min="15869" max="15869" width="4.625" style="24" customWidth="1"/>
    <col min="15870" max="15870" width="11.625" style="24" customWidth="1"/>
    <col min="15871" max="15871" width="7.375" style="24" customWidth="1"/>
    <col min="15872" max="15872" width="15.125" style="24" customWidth="1"/>
    <col min="15873" max="15873" width="11.25" style="24" customWidth="1"/>
    <col min="15874" max="15874" width="12.125" style="24" customWidth="1"/>
    <col min="15875" max="15875" width="3.375" style="24" customWidth="1"/>
    <col min="15876" max="15876" width="9.5" style="24" customWidth="1"/>
    <col min="15877" max="15877" width="39.375" style="24" customWidth="1"/>
    <col min="15878" max="16122" width="9" style="24"/>
    <col min="16123" max="16123" width="6.375" style="24" customWidth="1"/>
    <col min="16124" max="16124" width="9.75" style="24" customWidth="1"/>
    <col min="16125" max="16125" width="4.625" style="24" customWidth="1"/>
    <col min="16126" max="16126" width="11.625" style="24" customWidth="1"/>
    <col min="16127" max="16127" width="7.375" style="24" customWidth="1"/>
    <col min="16128" max="16128" width="15.125" style="24" customWidth="1"/>
    <col min="16129" max="16129" width="11.25" style="24" customWidth="1"/>
    <col min="16130" max="16130" width="12.125" style="24" customWidth="1"/>
    <col min="16131" max="16131" width="3.375" style="24" customWidth="1"/>
    <col min="16132" max="16132" width="9.5" style="24" customWidth="1"/>
    <col min="16133" max="16133" width="39.375" style="24" customWidth="1"/>
    <col min="16134" max="16384" width="9" style="24"/>
  </cols>
  <sheetData>
    <row r="1" spans="1:11" ht="42" customHeight="1">
      <c r="A1" s="393" t="s">
        <v>25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</row>
    <row r="2" spans="1:11" ht="24" customHeight="1">
      <c r="A2" s="394" t="s">
        <v>26</v>
      </c>
      <c r="B2" s="394"/>
      <c r="C2" s="394"/>
      <c r="D2" s="394"/>
      <c r="E2" s="394"/>
      <c r="F2" s="394"/>
      <c r="G2" s="394"/>
      <c r="H2" s="394"/>
      <c r="I2" s="25"/>
      <c r="J2" s="25"/>
      <c r="K2" s="25"/>
    </row>
    <row r="3" spans="1:11" ht="24" customHeight="1" thickBot="1">
      <c r="A3" s="395" t="s">
        <v>271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</row>
    <row r="4" spans="1:11" ht="22.5" customHeight="1">
      <c r="A4" s="396" t="s">
        <v>27</v>
      </c>
      <c r="B4" s="397"/>
      <c r="C4" s="397"/>
      <c r="D4" s="397"/>
      <c r="E4" s="397"/>
      <c r="F4" s="398"/>
      <c r="G4" s="326" t="s">
        <v>28</v>
      </c>
      <c r="H4" s="326" t="s">
        <v>29</v>
      </c>
      <c r="I4" s="399" t="s">
        <v>30</v>
      </c>
      <c r="J4" s="400"/>
      <c r="K4" s="403" t="s">
        <v>31</v>
      </c>
    </row>
    <row r="5" spans="1:11" ht="23.25" customHeight="1" thickBot="1">
      <c r="A5" s="405" t="s">
        <v>32</v>
      </c>
      <c r="B5" s="406"/>
      <c r="C5" s="407" t="s">
        <v>33</v>
      </c>
      <c r="D5" s="406"/>
      <c r="E5" s="407" t="s">
        <v>34</v>
      </c>
      <c r="F5" s="406"/>
      <c r="G5" s="26" t="s">
        <v>139</v>
      </c>
      <c r="H5" s="26" t="s">
        <v>186</v>
      </c>
      <c r="I5" s="401"/>
      <c r="J5" s="402"/>
      <c r="K5" s="404"/>
    </row>
    <row r="6" spans="1:11" ht="22.5" customHeight="1" thickBot="1">
      <c r="A6" s="390" t="s">
        <v>35</v>
      </c>
      <c r="B6" s="391"/>
      <c r="C6" s="391"/>
      <c r="D6" s="391"/>
      <c r="E6" s="391"/>
      <c r="F6" s="392"/>
      <c r="G6" s="27">
        <f>G7+G18+G21+G63+G66+G69+G46+G53</f>
        <v>1050005127</v>
      </c>
      <c r="H6" s="27">
        <f>H7+H18+H21+H63+H66+H69+H46+H53</f>
        <v>1276708990</v>
      </c>
      <c r="I6" s="305"/>
      <c r="J6" s="28">
        <f>ABS(H6-G6)</f>
        <v>226703863</v>
      </c>
      <c r="K6" s="29"/>
    </row>
    <row r="7" spans="1:11" ht="22.5" customHeight="1" thickBot="1">
      <c r="A7" s="30">
        <v>1</v>
      </c>
      <c r="B7" s="31" t="s">
        <v>37</v>
      </c>
      <c r="C7" s="32"/>
      <c r="D7" s="328"/>
      <c r="E7" s="32"/>
      <c r="F7" s="32"/>
      <c r="G7" s="27">
        <f>G8</f>
        <v>156132130</v>
      </c>
      <c r="H7" s="27">
        <f>H8</f>
        <v>282735570</v>
      </c>
      <c r="I7" s="305"/>
      <c r="J7" s="28">
        <f>ABS(H7-G7)</f>
        <v>126603440</v>
      </c>
      <c r="K7" s="29"/>
    </row>
    <row r="8" spans="1:11" ht="22.5" customHeight="1">
      <c r="A8" s="33"/>
      <c r="B8" s="34"/>
      <c r="C8" s="35">
        <v>11</v>
      </c>
      <c r="D8" s="36" t="s">
        <v>38</v>
      </c>
      <c r="E8" s="37"/>
      <c r="F8" s="37"/>
      <c r="G8" s="38">
        <f>G9+G10+G14+G16+G17</f>
        <v>156132130</v>
      </c>
      <c r="H8" s="38">
        <f>H9+H10+H14+H16+H17</f>
        <v>282735570</v>
      </c>
      <c r="I8" s="306"/>
      <c r="J8" s="39">
        <f>ABS(H8-G8)</f>
        <v>126603440</v>
      </c>
      <c r="K8" s="40"/>
    </row>
    <row r="9" spans="1:11" ht="22.5" customHeight="1">
      <c r="A9" s="33"/>
      <c r="B9" s="34"/>
      <c r="C9" s="41"/>
      <c r="D9" s="327"/>
      <c r="E9" s="330">
        <v>111</v>
      </c>
      <c r="F9" s="42" t="s">
        <v>38</v>
      </c>
      <c r="G9" s="42">
        <v>0</v>
      </c>
      <c r="H9" s="42">
        <v>0</v>
      </c>
      <c r="I9" s="307"/>
      <c r="J9" s="43">
        <f>H9-G9</f>
        <v>0</v>
      </c>
      <c r="K9" s="44"/>
    </row>
    <row r="10" spans="1:11" ht="22.5" customHeight="1">
      <c r="A10" s="33"/>
      <c r="B10" s="34"/>
      <c r="C10" s="34"/>
      <c r="D10" s="34"/>
      <c r="E10" s="41">
        <v>112</v>
      </c>
      <c r="F10" s="45" t="s">
        <v>39</v>
      </c>
      <c r="G10" s="45">
        <v>105816560</v>
      </c>
      <c r="H10" s="45">
        <v>167760570</v>
      </c>
      <c r="I10" s="84"/>
      <c r="J10" s="46">
        <f>ABS(H10-G10)</f>
        <v>61944010</v>
      </c>
      <c r="K10" s="47" t="s">
        <v>161</v>
      </c>
    </row>
    <row r="11" spans="1:11" ht="22.5" customHeight="1">
      <c r="A11" s="33"/>
      <c r="B11" s="34"/>
      <c r="C11" s="34"/>
      <c r="D11" s="34"/>
      <c r="E11" s="48"/>
      <c r="F11" s="49"/>
      <c r="G11" s="49"/>
      <c r="H11" s="49"/>
      <c r="I11" s="292"/>
      <c r="J11" s="50"/>
      <c r="K11" s="51" t="s">
        <v>158</v>
      </c>
    </row>
    <row r="12" spans="1:11" ht="22.5" customHeight="1">
      <c r="A12" s="33"/>
      <c r="B12" s="34"/>
      <c r="C12" s="34"/>
      <c r="D12" s="34"/>
      <c r="E12" s="48"/>
      <c r="F12" s="49"/>
      <c r="G12" s="49"/>
      <c r="H12" s="49"/>
      <c r="I12" s="292"/>
      <c r="J12" s="50"/>
      <c r="K12" s="51" t="s">
        <v>159</v>
      </c>
    </row>
    <row r="13" spans="1:11" ht="22.5" customHeight="1">
      <c r="A13" s="33"/>
      <c r="B13" s="34"/>
      <c r="C13" s="34"/>
      <c r="D13" s="34"/>
      <c r="E13" s="37"/>
      <c r="F13" s="38"/>
      <c r="G13" s="38"/>
      <c r="H13" s="38"/>
      <c r="I13" s="306"/>
      <c r="J13" s="39"/>
      <c r="K13" s="54" t="s">
        <v>160</v>
      </c>
    </row>
    <row r="14" spans="1:11" ht="22.5" customHeight="1">
      <c r="A14" s="33"/>
      <c r="B14" s="34"/>
      <c r="C14" s="34"/>
      <c r="D14" s="34"/>
      <c r="E14" s="48">
        <v>113</v>
      </c>
      <c r="F14" s="49" t="s">
        <v>40</v>
      </c>
      <c r="G14" s="49">
        <v>50315570</v>
      </c>
      <c r="H14" s="49">
        <v>114975000</v>
      </c>
      <c r="I14" s="292"/>
      <c r="J14" s="50">
        <f>H14-G14</f>
        <v>64659430</v>
      </c>
      <c r="K14" s="47" t="s">
        <v>163</v>
      </c>
    </row>
    <row r="15" spans="1:11" ht="22.5" customHeight="1">
      <c r="A15" s="33"/>
      <c r="B15" s="34"/>
      <c r="C15" s="34"/>
      <c r="D15" s="34"/>
      <c r="E15" s="53"/>
      <c r="F15" s="38"/>
      <c r="G15" s="38"/>
      <c r="H15" s="38"/>
      <c r="I15" s="306"/>
      <c r="J15" s="39"/>
      <c r="K15" s="54" t="s">
        <v>162</v>
      </c>
    </row>
    <row r="16" spans="1:11" ht="22.5" customHeight="1">
      <c r="A16" s="33"/>
      <c r="B16" s="34"/>
      <c r="C16" s="34"/>
      <c r="D16" s="34"/>
      <c r="E16" s="53">
        <v>114</v>
      </c>
      <c r="F16" s="55" t="s">
        <v>41</v>
      </c>
      <c r="G16" s="38">
        <v>0</v>
      </c>
      <c r="H16" s="38">
        <v>0</v>
      </c>
      <c r="I16" s="306"/>
      <c r="J16" s="39">
        <v>0</v>
      </c>
      <c r="K16" s="56"/>
    </row>
    <row r="17" spans="1:11" ht="22.5" customHeight="1" thickBot="1">
      <c r="A17" s="57"/>
      <c r="B17" s="58"/>
      <c r="C17" s="58"/>
      <c r="D17" s="58"/>
      <c r="E17" s="331">
        <v>115</v>
      </c>
      <c r="F17" s="59" t="s">
        <v>42</v>
      </c>
      <c r="G17" s="59">
        <v>0</v>
      </c>
      <c r="H17" s="59">
        <v>0</v>
      </c>
      <c r="I17" s="307"/>
      <c r="J17" s="43">
        <v>0</v>
      </c>
      <c r="K17" s="44"/>
    </row>
    <row r="18" spans="1:11" ht="22.5" customHeight="1" thickBot="1">
      <c r="A18" s="60">
        <v>2</v>
      </c>
      <c r="B18" s="61" t="s">
        <v>43</v>
      </c>
      <c r="C18" s="62"/>
      <c r="D18" s="62"/>
      <c r="E18" s="62"/>
      <c r="F18" s="63"/>
      <c r="G18" s="63">
        <f>G19</f>
        <v>0</v>
      </c>
      <c r="H18" s="63">
        <f>H19</f>
        <v>0</v>
      </c>
      <c r="I18" s="308"/>
      <c r="J18" s="28">
        <f>ABS(H18-G18)</f>
        <v>0</v>
      </c>
      <c r="K18" s="64"/>
    </row>
    <row r="19" spans="1:11" ht="22.5" customHeight="1">
      <c r="A19" s="33"/>
      <c r="B19" s="34"/>
      <c r="C19" s="65">
        <v>21</v>
      </c>
      <c r="D19" s="66" t="s">
        <v>43</v>
      </c>
      <c r="E19" s="67"/>
      <c r="F19" s="68"/>
      <c r="G19" s="68">
        <f>G20</f>
        <v>0</v>
      </c>
      <c r="H19" s="68">
        <f>H20</f>
        <v>0</v>
      </c>
      <c r="I19" s="309"/>
      <c r="J19" s="39">
        <f>ABS(H19-G19)</f>
        <v>0</v>
      </c>
      <c r="K19" s="69"/>
    </row>
    <row r="20" spans="1:11" ht="22.5" customHeight="1" thickBot="1">
      <c r="A20" s="57"/>
      <c r="B20" s="58"/>
      <c r="C20" s="70"/>
      <c r="D20" s="70"/>
      <c r="E20" s="71">
        <v>211</v>
      </c>
      <c r="F20" s="72" t="s">
        <v>44</v>
      </c>
      <c r="G20" s="73">
        <v>0</v>
      </c>
      <c r="H20" s="73">
        <v>0</v>
      </c>
      <c r="I20" s="303"/>
      <c r="J20" s="304">
        <f>ABS(H20-G20)</f>
        <v>0</v>
      </c>
      <c r="K20" s="74"/>
    </row>
    <row r="21" spans="1:11" ht="22.5" customHeight="1" thickBot="1">
      <c r="A21" s="60">
        <v>4</v>
      </c>
      <c r="B21" s="75" t="s">
        <v>45</v>
      </c>
      <c r="C21" s="62"/>
      <c r="D21" s="62"/>
      <c r="E21" s="62"/>
      <c r="F21" s="76"/>
      <c r="G21" s="77">
        <f>G22+G35</f>
        <v>112505080</v>
      </c>
      <c r="H21" s="77">
        <f>H22+H35</f>
        <v>136471640</v>
      </c>
      <c r="I21" s="308"/>
      <c r="J21" s="78">
        <f>ABS(G21-H21)</f>
        <v>23966560</v>
      </c>
      <c r="K21" s="79"/>
    </row>
    <row r="22" spans="1:11" ht="22.5" customHeight="1">
      <c r="A22" s="33"/>
      <c r="B22" s="34"/>
      <c r="C22" s="293">
        <v>41</v>
      </c>
      <c r="D22" s="294" t="s">
        <v>45</v>
      </c>
      <c r="E22" s="327">
        <v>411</v>
      </c>
      <c r="F22" s="45" t="s">
        <v>47</v>
      </c>
      <c r="G22" s="45">
        <v>37697330</v>
      </c>
      <c r="H22" s="45">
        <v>24539640</v>
      </c>
      <c r="I22" s="292"/>
      <c r="J22" s="50">
        <f>ABS(G22-H22)</f>
        <v>13157690</v>
      </c>
      <c r="K22" s="47" t="s">
        <v>174</v>
      </c>
    </row>
    <row r="23" spans="1:11" ht="22.5" customHeight="1">
      <c r="A23" s="33"/>
      <c r="B23" s="48"/>
      <c r="C23" s="34"/>
      <c r="D23" s="48"/>
      <c r="E23" s="91"/>
      <c r="F23" s="91"/>
      <c r="G23" s="91"/>
      <c r="H23" s="91"/>
      <c r="I23" s="260"/>
      <c r="J23" s="114"/>
      <c r="K23" s="47" t="s">
        <v>173</v>
      </c>
    </row>
    <row r="24" spans="1:11" ht="22.5" customHeight="1" thickBot="1">
      <c r="A24" s="97"/>
      <c r="B24" s="58"/>
      <c r="C24" s="58"/>
      <c r="D24" s="58"/>
      <c r="E24" s="58"/>
      <c r="F24" s="291"/>
      <c r="G24" s="291"/>
      <c r="H24" s="291"/>
      <c r="I24" s="332"/>
      <c r="J24" s="333"/>
      <c r="K24" s="74" t="s">
        <v>175</v>
      </c>
    </row>
    <row r="25" spans="1:11" ht="22.5" customHeight="1" thickBot="1">
      <c r="A25" s="395" t="s">
        <v>271</v>
      </c>
      <c r="B25" s="395"/>
      <c r="C25" s="395"/>
      <c r="D25" s="395"/>
      <c r="E25" s="395"/>
      <c r="F25" s="395"/>
      <c r="G25" s="395"/>
      <c r="H25" s="395"/>
      <c r="I25" s="395"/>
      <c r="J25" s="395"/>
      <c r="K25" s="395"/>
    </row>
    <row r="26" spans="1:11" ht="22.5" customHeight="1">
      <c r="A26" s="396" t="s">
        <v>27</v>
      </c>
      <c r="B26" s="397"/>
      <c r="C26" s="397"/>
      <c r="D26" s="397"/>
      <c r="E26" s="397"/>
      <c r="F26" s="398"/>
      <c r="G26" s="329" t="s">
        <v>29</v>
      </c>
      <c r="H26" s="329" t="s">
        <v>29</v>
      </c>
      <c r="I26" s="399" t="s">
        <v>30</v>
      </c>
      <c r="J26" s="400"/>
      <c r="K26" s="403" t="s">
        <v>46</v>
      </c>
    </row>
    <row r="27" spans="1:11" ht="22.5" customHeight="1" thickBot="1">
      <c r="A27" s="405" t="s">
        <v>32</v>
      </c>
      <c r="B27" s="406"/>
      <c r="C27" s="411" t="s">
        <v>33</v>
      </c>
      <c r="D27" s="412"/>
      <c r="E27" s="411" t="s">
        <v>34</v>
      </c>
      <c r="F27" s="412"/>
      <c r="G27" s="83" t="s">
        <v>139</v>
      </c>
      <c r="H27" s="83" t="s">
        <v>272</v>
      </c>
      <c r="I27" s="408"/>
      <c r="J27" s="409"/>
      <c r="K27" s="410"/>
    </row>
    <row r="28" spans="1:11" ht="22.5" customHeight="1">
      <c r="A28" s="85"/>
      <c r="B28" s="34"/>
      <c r="C28" s="34"/>
      <c r="D28" s="34"/>
      <c r="E28" s="86"/>
      <c r="F28" s="87"/>
      <c r="G28" s="88"/>
      <c r="H28" s="88"/>
      <c r="I28" s="89"/>
      <c r="J28" s="90"/>
      <c r="K28" s="47" t="s">
        <v>167</v>
      </c>
    </row>
    <row r="29" spans="1:11" ht="22.5" customHeight="1">
      <c r="A29" s="85"/>
      <c r="B29" s="34"/>
      <c r="C29" s="34"/>
      <c r="D29" s="34"/>
      <c r="E29" s="86"/>
      <c r="F29" s="87"/>
      <c r="G29" s="88"/>
      <c r="H29" s="88"/>
      <c r="I29" s="89"/>
      <c r="J29" s="90"/>
      <c r="K29" s="47" t="s">
        <v>176</v>
      </c>
    </row>
    <row r="30" spans="1:11" ht="22.5" customHeight="1">
      <c r="A30" s="85"/>
      <c r="B30" s="34"/>
      <c r="C30" s="34"/>
      <c r="D30" s="34"/>
      <c r="E30" s="91"/>
      <c r="F30" s="92"/>
      <c r="G30" s="88"/>
      <c r="H30" s="88"/>
      <c r="I30" s="89"/>
      <c r="J30" s="90"/>
      <c r="K30" s="47" t="s">
        <v>142</v>
      </c>
    </row>
    <row r="31" spans="1:11" ht="22.5" customHeight="1">
      <c r="A31" s="85"/>
      <c r="B31" s="34"/>
      <c r="C31" s="34"/>
      <c r="D31" s="34"/>
      <c r="E31" s="91"/>
      <c r="F31" s="92"/>
      <c r="G31" s="88"/>
      <c r="H31" s="88"/>
      <c r="I31" s="89"/>
      <c r="J31" s="90"/>
      <c r="K31" s="47" t="s">
        <v>177</v>
      </c>
    </row>
    <row r="32" spans="1:11" ht="22.5" customHeight="1">
      <c r="A32" s="85"/>
      <c r="B32" s="34"/>
      <c r="C32" s="34"/>
      <c r="D32" s="34"/>
      <c r="E32" s="91"/>
      <c r="F32" s="92"/>
      <c r="G32" s="88"/>
      <c r="H32" s="88"/>
      <c r="I32" s="89"/>
      <c r="J32" s="90"/>
      <c r="K32" s="47" t="s">
        <v>164</v>
      </c>
    </row>
    <row r="33" spans="1:11" ht="22.5" customHeight="1">
      <c r="A33" s="85"/>
      <c r="B33" s="34"/>
      <c r="C33" s="34"/>
      <c r="D33" s="34"/>
      <c r="E33" s="91"/>
      <c r="F33" s="92"/>
      <c r="G33" s="88"/>
      <c r="H33" s="88"/>
      <c r="I33" s="89"/>
      <c r="J33" s="90"/>
      <c r="K33" s="47" t="s">
        <v>166</v>
      </c>
    </row>
    <row r="34" spans="1:11" ht="22.5" customHeight="1">
      <c r="A34" s="85"/>
      <c r="B34" s="34"/>
      <c r="C34" s="34"/>
      <c r="D34" s="34"/>
      <c r="E34" s="91"/>
      <c r="F34" s="88"/>
      <c r="G34" s="88"/>
      <c r="H34" s="88"/>
      <c r="I34" s="89"/>
      <c r="J34" s="90"/>
      <c r="K34" s="94" t="s">
        <v>165</v>
      </c>
    </row>
    <row r="35" spans="1:11" ht="22.5" customHeight="1">
      <c r="A35" s="85"/>
      <c r="B35" s="34"/>
      <c r="C35" s="34"/>
      <c r="D35" s="34"/>
      <c r="E35" s="95">
        <v>412</v>
      </c>
      <c r="F35" s="96" t="s">
        <v>151</v>
      </c>
      <c r="G35" s="96">
        <v>74807750</v>
      </c>
      <c r="H35" s="96">
        <v>111932000</v>
      </c>
      <c r="I35" s="84"/>
      <c r="J35" s="46">
        <f>ABS(G35-H35)</f>
        <v>37124250</v>
      </c>
      <c r="K35" s="47" t="s">
        <v>179</v>
      </c>
    </row>
    <row r="36" spans="1:11" ht="22.5" customHeight="1">
      <c r="A36" s="85"/>
      <c r="B36" s="34"/>
      <c r="C36" s="34"/>
      <c r="D36" s="34"/>
      <c r="E36" s="91"/>
      <c r="F36" s="88"/>
      <c r="G36" s="88"/>
      <c r="H36" s="88"/>
      <c r="I36" s="93"/>
      <c r="J36" s="90"/>
      <c r="K36" s="47" t="s">
        <v>178</v>
      </c>
    </row>
    <row r="37" spans="1:11" ht="22.5" customHeight="1">
      <c r="A37" s="85"/>
      <c r="B37" s="34"/>
      <c r="C37" s="34"/>
      <c r="D37" s="34"/>
      <c r="E37" s="91"/>
      <c r="F37" s="88"/>
      <c r="G37" s="88"/>
      <c r="H37" s="88"/>
      <c r="I37" s="93"/>
      <c r="J37" s="90"/>
      <c r="K37" s="47" t="s">
        <v>155</v>
      </c>
    </row>
    <row r="38" spans="1:11" ht="22.5" customHeight="1">
      <c r="A38" s="85"/>
      <c r="B38" s="34"/>
      <c r="C38" s="34"/>
      <c r="D38" s="34"/>
      <c r="E38" s="91"/>
      <c r="F38" s="88"/>
      <c r="G38" s="88"/>
      <c r="H38" s="88"/>
      <c r="I38" s="93"/>
      <c r="J38" s="90"/>
      <c r="K38" s="47" t="s">
        <v>181</v>
      </c>
    </row>
    <row r="39" spans="1:11" ht="22.5" customHeight="1">
      <c r="A39" s="85"/>
      <c r="B39" s="34"/>
      <c r="C39" s="34"/>
      <c r="D39" s="34"/>
      <c r="E39" s="91"/>
      <c r="F39" s="88"/>
      <c r="G39" s="88"/>
      <c r="H39" s="88"/>
      <c r="I39" s="93"/>
      <c r="J39" s="90"/>
      <c r="K39" s="47" t="s">
        <v>180</v>
      </c>
    </row>
    <row r="40" spans="1:11" ht="22.5" customHeight="1">
      <c r="A40" s="85"/>
      <c r="B40" s="34"/>
      <c r="C40" s="34"/>
      <c r="D40" s="34"/>
      <c r="E40" s="91"/>
      <c r="F40" s="88"/>
      <c r="G40" s="88"/>
      <c r="H40" s="88"/>
      <c r="I40" s="93"/>
      <c r="J40" s="90"/>
      <c r="K40" s="47" t="s">
        <v>149</v>
      </c>
    </row>
    <row r="41" spans="1:11" ht="22.5" customHeight="1">
      <c r="A41" s="85"/>
      <c r="B41" s="34"/>
      <c r="C41" s="34"/>
      <c r="D41" s="34"/>
      <c r="E41" s="91"/>
      <c r="F41" s="88"/>
      <c r="G41" s="88"/>
      <c r="H41" s="88"/>
      <c r="I41" s="93"/>
      <c r="J41" s="90"/>
      <c r="K41" s="47" t="s">
        <v>148</v>
      </c>
    </row>
    <row r="42" spans="1:11" ht="22.5" customHeight="1">
      <c r="A42" s="85"/>
      <c r="B42" s="34"/>
      <c r="C42" s="34"/>
      <c r="D42" s="34"/>
      <c r="E42" s="91"/>
      <c r="F42" s="88"/>
      <c r="G42" s="88"/>
      <c r="H42" s="88"/>
      <c r="I42" s="93"/>
      <c r="J42" s="90"/>
      <c r="K42" s="47" t="s">
        <v>147</v>
      </c>
    </row>
    <row r="43" spans="1:11" ht="22.5" customHeight="1">
      <c r="A43" s="85"/>
      <c r="B43" s="34"/>
      <c r="C43" s="34"/>
      <c r="D43" s="34"/>
      <c r="E43" s="91"/>
      <c r="F43" s="88"/>
      <c r="G43" s="88"/>
      <c r="H43" s="88"/>
      <c r="I43" s="93"/>
      <c r="J43" s="90"/>
      <c r="K43" s="47" t="s">
        <v>146</v>
      </c>
    </row>
    <row r="44" spans="1:11" ht="22.5" customHeight="1">
      <c r="A44" s="85"/>
      <c r="B44" s="34"/>
      <c r="C44" s="34"/>
      <c r="D44" s="34"/>
      <c r="E44" s="91"/>
      <c r="F44" s="88"/>
      <c r="G44" s="88"/>
      <c r="H44" s="88"/>
      <c r="I44" s="93"/>
      <c r="J44" s="90"/>
      <c r="K44" s="47" t="s">
        <v>145</v>
      </c>
    </row>
    <row r="45" spans="1:11" ht="22.5" customHeight="1" thickBot="1">
      <c r="A45" s="97"/>
      <c r="B45" s="58"/>
      <c r="C45" s="98"/>
      <c r="D45" s="58"/>
      <c r="E45" s="62"/>
      <c r="F45" s="62"/>
      <c r="G45" s="62"/>
      <c r="H45" s="62"/>
      <c r="I45" s="99"/>
      <c r="J45" s="100"/>
      <c r="K45" s="74" t="s">
        <v>144</v>
      </c>
    </row>
    <row r="46" spans="1:11" ht="22.5" customHeight="1" thickBot="1">
      <c r="A46" s="30">
        <v>5</v>
      </c>
      <c r="B46" s="101" t="s">
        <v>51</v>
      </c>
      <c r="C46" s="102"/>
      <c r="D46" s="32"/>
      <c r="E46" s="328"/>
      <c r="F46" s="32"/>
      <c r="G46" s="103">
        <f>G47</f>
        <v>12293000</v>
      </c>
      <c r="H46" s="103">
        <f>H47</f>
        <v>7200000</v>
      </c>
      <c r="I46" s="104"/>
      <c r="J46" s="28">
        <f>ABS(G46-H46)</f>
        <v>5093000</v>
      </c>
      <c r="K46" s="105"/>
    </row>
    <row r="47" spans="1:11" ht="22.5" customHeight="1">
      <c r="A47" s="106"/>
      <c r="B47" s="48"/>
      <c r="C47" s="107">
        <v>51</v>
      </c>
      <c r="D47" s="108" t="s">
        <v>51</v>
      </c>
      <c r="E47" s="329"/>
      <c r="F47" s="326"/>
      <c r="G47" s="109">
        <f>G48+G49</f>
        <v>12293000</v>
      </c>
      <c r="H47" s="109">
        <f>H48+H49</f>
        <v>7200000</v>
      </c>
      <c r="I47" s="110"/>
      <c r="J47" s="111">
        <v>0</v>
      </c>
      <c r="K47" s="112"/>
    </row>
    <row r="48" spans="1:11" ht="22.5" customHeight="1">
      <c r="A48" s="113"/>
      <c r="B48" s="114"/>
      <c r="C48" s="34"/>
      <c r="D48" s="34"/>
      <c r="E48" s="115">
        <v>511</v>
      </c>
      <c r="F48" s="116" t="s">
        <v>52</v>
      </c>
      <c r="G48" s="117">
        <v>5510000</v>
      </c>
      <c r="H48" s="117">
        <v>6000000</v>
      </c>
      <c r="I48" s="118"/>
      <c r="J48" s="43">
        <f>ABS(G48-H48)</f>
        <v>490000</v>
      </c>
      <c r="K48" s="336" t="s">
        <v>141</v>
      </c>
    </row>
    <row r="49" spans="1:11" ht="22.5" customHeight="1" thickBot="1">
      <c r="A49" s="120"/>
      <c r="B49" s="100"/>
      <c r="C49" s="295"/>
      <c r="D49" s="58"/>
      <c r="E49" s="317">
        <v>512</v>
      </c>
      <c r="F49" s="164" t="s">
        <v>53</v>
      </c>
      <c r="G49" s="63">
        <v>6783000</v>
      </c>
      <c r="H49" s="63">
        <v>1200000</v>
      </c>
      <c r="I49" s="166"/>
      <c r="J49" s="334">
        <v>0</v>
      </c>
      <c r="K49" s="335" t="s">
        <v>54</v>
      </c>
    </row>
    <row r="50" spans="1:11" ht="22.5" customHeight="1" thickBot="1">
      <c r="A50" s="395" t="s">
        <v>271</v>
      </c>
      <c r="B50" s="395"/>
      <c r="C50" s="395"/>
      <c r="D50" s="395"/>
      <c r="E50" s="395"/>
      <c r="F50" s="395"/>
      <c r="G50" s="395"/>
      <c r="H50" s="395"/>
      <c r="I50" s="395"/>
      <c r="J50" s="395"/>
      <c r="K50" s="395"/>
    </row>
    <row r="51" spans="1:11" ht="22.5" customHeight="1">
      <c r="A51" s="396" t="s">
        <v>27</v>
      </c>
      <c r="B51" s="397"/>
      <c r="C51" s="397"/>
      <c r="D51" s="397"/>
      <c r="E51" s="397"/>
      <c r="F51" s="398"/>
      <c r="G51" s="329" t="s">
        <v>29</v>
      </c>
      <c r="H51" s="329" t="s">
        <v>29</v>
      </c>
      <c r="I51" s="399" t="s">
        <v>30</v>
      </c>
      <c r="J51" s="400"/>
      <c r="K51" s="403" t="s">
        <v>46</v>
      </c>
    </row>
    <row r="52" spans="1:11" ht="22.5" customHeight="1" thickBot="1">
      <c r="A52" s="405" t="s">
        <v>32</v>
      </c>
      <c r="B52" s="406"/>
      <c r="C52" s="407" t="s">
        <v>33</v>
      </c>
      <c r="D52" s="406"/>
      <c r="E52" s="407" t="s">
        <v>34</v>
      </c>
      <c r="F52" s="406"/>
      <c r="G52" s="150" t="s">
        <v>139</v>
      </c>
      <c r="H52" s="150" t="s">
        <v>186</v>
      </c>
      <c r="I52" s="401"/>
      <c r="J52" s="402"/>
      <c r="K52" s="404"/>
    </row>
    <row r="53" spans="1:11" ht="22.5" customHeight="1" thickBot="1">
      <c r="A53" s="30">
        <v>6</v>
      </c>
      <c r="B53" s="123" t="s">
        <v>55</v>
      </c>
      <c r="C53" s="124"/>
      <c r="D53" s="32"/>
      <c r="E53" s="125"/>
      <c r="F53" s="126"/>
      <c r="G53" s="103">
        <f>G54</f>
        <v>752087580</v>
      </c>
      <c r="H53" s="103">
        <f>H54</f>
        <v>836861780</v>
      </c>
      <c r="I53" s="104"/>
      <c r="J53" s="28">
        <f>ABS(G53-H53)</f>
        <v>84774200</v>
      </c>
      <c r="K53" s="127"/>
    </row>
    <row r="54" spans="1:11" ht="22.5" customHeight="1">
      <c r="A54" s="33"/>
      <c r="B54" s="34"/>
      <c r="C54" s="128">
        <v>61</v>
      </c>
      <c r="D54" s="129" t="s">
        <v>55</v>
      </c>
      <c r="E54" s="130"/>
      <c r="F54" s="131"/>
      <c r="G54" s="109">
        <f>G55</f>
        <v>752087580</v>
      </c>
      <c r="H54" s="109">
        <f>H55</f>
        <v>836861780</v>
      </c>
      <c r="I54" s="132"/>
      <c r="J54" s="111">
        <f>ABS(G54-H54)</f>
        <v>84774200</v>
      </c>
      <c r="K54" s="133"/>
    </row>
    <row r="55" spans="1:11" ht="22.5" customHeight="1">
      <c r="A55" s="113"/>
      <c r="B55" s="91"/>
      <c r="C55" s="121"/>
      <c r="D55" s="34"/>
      <c r="E55" s="134">
        <v>611</v>
      </c>
      <c r="F55" s="45" t="s">
        <v>56</v>
      </c>
      <c r="G55" s="135">
        <v>752087580</v>
      </c>
      <c r="H55" s="135">
        <v>836861780</v>
      </c>
      <c r="I55" s="136"/>
      <c r="J55" s="46">
        <f>ABS(G55-H55)</f>
        <v>84774200</v>
      </c>
      <c r="K55" s="47" t="s">
        <v>184</v>
      </c>
    </row>
    <row r="56" spans="1:11" ht="22.5" customHeight="1">
      <c r="A56" s="113"/>
      <c r="B56" s="91"/>
      <c r="C56" s="121"/>
      <c r="D56" s="34"/>
      <c r="E56" s="86"/>
      <c r="F56" s="49"/>
      <c r="G56" s="137"/>
      <c r="H56" s="137"/>
      <c r="I56" s="138"/>
      <c r="J56" s="50"/>
      <c r="K56" s="47" t="s">
        <v>170</v>
      </c>
    </row>
    <row r="57" spans="1:11" ht="22.5" customHeight="1">
      <c r="A57" s="113"/>
      <c r="B57" s="91"/>
      <c r="C57" s="121"/>
      <c r="D57" s="34"/>
      <c r="E57" s="86"/>
      <c r="F57" s="49"/>
      <c r="G57" s="137"/>
      <c r="H57" s="137"/>
      <c r="I57" s="138"/>
      <c r="J57" s="50"/>
      <c r="K57" s="52" t="s">
        <v>168</v>
      </c>
    </row>
    <row r="58" spans="1:11" ht="22.5" customHeight="1">
      <c r="A58" s="113"/>
      <c r="B58" s="91"/>
      <c r="C58" s="121"/>
      <c r="D58" s="34"/>
      <c r="E58" s="86"/>
      <c r="F58" s="49"/>
      <c r="G58" s="137"/>
      <c r="H58" s="137"/>
      <c r="I58" s="138"/>
      <c r="J58" s="50"/>
      <c r="K58" s="51" t="s">
        <v>169</v>
      </c>
    </row>
    <row r="59" spans="1:11" ht="22.5" customHeight="1">
      <c r="A59" s="113"/>
      <c r="B59" s="91"/>
      <c r="C59" s="121"/>
      <c r="D59" s="34"/>
      <c r="E59" s="86"/>
      <c r="F59" s="49"/>
      <c r="G59" s="137"/>
      <c r="H59" s="137"/>
      <c r="I59" s="138"/>
      <c r="J59" s="50"/>
      <c r="K59" s="47" t="s">
        <v>183</v>
      </c>
    </row>
    <row r="60" spans="1:11" ht="22.5" customHeight="1">
      <c r="A60" s="113"/>
      <c r="B60" s="91"/>
      <c r="C60" s="121"/>
      <c r="D60" s="34"/>
      <c r="E60" s="86"/>
      <c r="F60" s="49"/>
      <c r="G60" s="137"/>
      <c r="H60" s="137"/>
      <c r="I60" s="138"/>
      <c r="J60" s="50"/>
      <c r="K60" s="51" t="s">
        <v>171</v>
      </c>
    </row>
    <row r="61" spans="1:11" ht="22.5" customHeight="1">
      <c r="A61" s="113"/>
      <c r="B61" s="91"/>
      <c r="C61" s="121"/>
      <c r="D61" s="34"/>
      <c r="E61" s="86"/>
      <c r="F61" s="49"/>
      <c r="G61" s="137"/>
      <c r="H61" s="137"/>
      <c r="I61" s="138"/>
      <c r="J61" s="50"/>
      <c r="K61" s="51" t="s">
        <v>182</v>
      </c>
    </row>
    <row r="62" spans="1:11" ht="22.5" customHeight="1" thickBot="1">
      <c r="A62" s="120"/>
      <c r="B62" s="62"/>
      <c r="C62" s="295"/>
      <c r="D62" s="58"/>
      <c r="E62" s="223"/>
      <c r="F62" s="61"/>
      <c r="G62" s="297"/>
      <c r="H62" s="297"/>
      <c r="I62" s="298"/>
      <c r="J62" s="78"/>
      <c r="K62" s="299" t="s">
        <v>172</v>
      </c>
    </row>
    <row r="63" spans="1:11" ht="22.5" customHeight="1" thickBot="1">
      <c r="A63" s="30">
        <v>8</v>
      </c>
      <c r="B63" s="32" t="s">
        <v>57</v>
      </c>
      <c r="C63" s="124"/>
      <c r="D63" s="32"/>
      <c r="E63" s="125"/>
      <c r="F63" s="139"/>
      <c r="G63" s="103">
        <f>G64</f>
        <v>0</v>
      </c>
      <c r="H63" s="103">
        <f>H64</f>
        <v>600000</v>
      </c>
      <c r="I63" s="300" t="s">
        <v>36</v>
      </c>
      <c r="J63" s="28">
        <f t="shared" ref="J63:J70" si="0">ABS(G63-H63)</f>
        <v>600000</v>
      </c>
      <c r="K63" s="105"/>
    </row>
    <row r="64" spans="1:11" ht="22.5" customHeight="1">
      <c r="A64" s="33"/>
      <c r="B64" s="34"/>
      <c r="C64" s="140">
        <v>81</v>
      </c>
      <c r="D64" s="37" t="s">
        <v>57</v>
      </c>
      <c r="E64" s="141"/>
      <c r="F64" s="142"/>
      <c r="G64" s="143">
        <f>G65</f>
        <v>0</v>
      </c>
      <c r="H64" s="143">
        <f>H65</f>
        <v>600000</v>
      </c>
      <c r="I64" s="296" t="s">
        <v>36</v>
      </c>
      <c r="J64" s="39">
        <f t="shared" si="0"/>
        <v>600000</v>
      </c>
      <c r="K64" s="69" t="s">
        <v>153</v>
      </c>
    </row>
    <row r="65" spans="1:11" ht="22.5" customHeight="1" thickBot="1">
      <c r="A65" s="120"/>
      <c r="B65" s="62"/>
      <c r="C65" s="301"/>
      <c r="D65" s="70"/>
      <c r="E65" s="302">
        <v>811</v>
      </c>
      <c r="F65" s="73" t="s">
        <v>58</v>
      </c>
      <c r="G65" s="73">
        <v>0</v>
      </c>
      <c r="H65" s="73">
        <v>600000</v>
      </c>
      <c r="I65" s="303" t="s">
        <v>36</v>
      </c>
      <c r="J65" s="304">
        <f t="shared" si="0"/>
        <v>600000</v>
      </c>
      <c r="K65" s="145" t="s">
        <v>152</v>
      </c>
    </row>
    <row r="66" spans="1:11" ht="22.5" customHeight="1" thickBot="1">
      <c r="A66" s="30">
        <v>9</v>
      </c>
      <c r="B66" s="32" t="s">
        <v>59</v>
      </c>
      <c r="C66" s="124"/>
      <c r="D66" s="32"/>
      <c r="E66" s="125"/>
      <c r="F66" s="139"/>
      <c r="G66" s="103">
        <f>G67</f>
        <v>5500981</v>
      </c>
      <c r="H66" s="103">
        <v>0</v>
      </c>
      <c r="I66" s="104"/>
      <c r="J66" s="28">
        <f t="shared" si="0"/>
        <v>5500981</v>
      </c>
      <c r="K66" s="105"/>
    </row>
    <row r="67" spans="1:11" ht="24" customHeight="1" thickBot="1">
      <c r="A67" s="57"/>
      <c r="B67" s="58"/>
      <c r="C67" s="146">
        <v>91</v>
      </c>
      <c r="D67" s="58" t="s">
        <v>59</v>
      </c>
      <c r="E67" s="147"/>
      <c r="F67" s="148"/>
      <c r="G67" s="103">
        <v>5500981</v>
      </c>
      <c r="H67" s="103">
        <v>0</v>
      </c>
      <c r="I67" s="104"/>
      <c r="J67" s="28">
        <f t="shared" si="0"/>
        <v>5500981</v>
      </c>
      <c r="K67" s="149"/>
    </row>
    <row r="68" spans="1:11" ht="22.5" customHeight="1" thickBot="1">
      <c r="A68" s="33"/>
      <c r="B68" s="48"/>
      <c r="C68" s="48"/>
      <c r="D68" s="34"/>
      <c r="E68" s="151">
        <v>911</v>
      </c>
      <c r="F68" s="152" t="s">
        <v>60</v>
      </c>
      <c r="G68" s="152">
        <v>5500981</v>
      </c>
      <c r="H68" s="152">
        <v>0</v>
      </c>
      <c r="I68" s="153"/>
      <c r="J68" s="50">
        <f t="shared" si="0"/>
        <v>5500981</v>
      </c>
      <c r="K68" s="47"/>
    </row>
    <row r="69" spans="1:11" ht="22.5" customHeight="1" thickBot="1">
      <c r="A69" s="30">
        <v>10</v>
      </c>
      <c r="B69" s="328" t="s">
        <v>61</v>
      </c>
      <c r="C69" s="32"/>
      <c r="D69" s="32"/>
      <c r="E69" s="125"/>
      <c r="F69" s="126"/>
      <c r="G69" s="103">
        <f>G70</f>
        <v>11486356</v>
      </c>
      <c r="H69" s="103">
        <f>H70</f>
        <v>12840000</v>
      </c>
      <c r="I69" s="154"/>
      <c r="J69" s="28">
        <f t="shared" si="0"/>
        <v>1353644</v>
      </c>
      <c r="K69" s="64"/>
    </row>
    <row r="70" spans="1:11" ht="22.5" customHeight="1">
      <c r="A70" s="155"/>
      <c r="B70" s="80"/>
      <c r="C70" s="156">
        <v>101</v>
      </c>
      <c r="D70" s="37" t="s">
        <v>61</v>
      </c>
      <c r="E70" s="141"/>
      <c r="F70" s="157"/>
      <c r="G70" s="143">
        <f>G71+G72</f>
        <v>11486356</v>
      </c>
      <c r="H70" s="143">
        <f>H71+H72</f>
        <v>12840000</v>
      </c>
      <c r="I70" s="158"/>
      <c r="J70" s="39">
        <f t="shared" si="0"/>
        <v>1353644</v>
      </c>
      <c r="K70" s="119"/>
    </row>
    <row r="71" spans="1:11" ht="22.5" customHeight="1">
      <c r="A71" s="155"/>
      <c r="B71" s="80"/>
      <c r="C71" s="159"/>
      <c r="D71" s="34"/>
      <c r="E71" s="160">
        <v>1012</v>
      </c>
      <c r="F71" s="161" t="s">
        <v>62</v>
      </c>
      <c r="G71" s="117">
        <v>276</v>
      </c>
      <c r="H71" s="117">
        <v>100000</v>
      </c>
      <c r="I71" s="162"/>
      <c r="J71" s="43">
        <v>0</v>
      </c>
      <c r="K71" s="119" t="s">
        <v>63</v>
      </c>
    </row>
    <row r="72" spans="1:11" ht="22.5" customHeight="1">
      <c r="A72" s="155"/>
      <c r="B72" s="80"/>
      <c r="C72" s="159"/>
      <c r="D72" s="34"/>
      <c r="E72" s="151">
        <v>1013</v>
      </c>
      <c r="F72" s="122" t="s">
        <v>64</v>
      </c>
      <c r="G72" s="152">
        <v>11486080</v>
      </c>
      <c r="H72" s="152">
        <v>12740000</v>
      </c>
      <c r="I72" s="93"/>
      <c r="J72" s="50">
        <f>ABS(H72-G72)</f>
        <v>1253920</v>
      </c>
      <c r="K72" s="47" t="s">
        <v>140</v>
      </c>
    </row>
    <row r="73" spans="1:11" ht="22.5" customHeight="1">
      <c r="A73" s="155"/>
      <c r="B73" s="80"/>
      <c r="C73" s="159"/>
      <c r="D73" s="34"/>
      <c r="E73" s="151"/>
      <c r="F73" s="122"/>
      <c r="G73" s="152"/>
      <c r="H73" s="152"/>
      <c r="I73" s="93"/>
      <c r="J73" s="50"/>
      <c r="K73" s="47" t="s">
        <v>185</v>
      </c>
    </row>
    <row r="74" spans="1:11" ht="22.5" customHeight="1" thickBot="1">
      <c r="A74" s="60"/>
      <c r="B74" s="81"/>
      <c r="C74" s="163"/>
      <c r="D74" s="58"/>
      <c r="E74" s="147"/>
      <c r="F74" s="164"/>
      <c r="G74" s="165"/>
      <c r="H74" s="165"/>
      <c r="I74" s="166"/>
      <c r="J74" s="78"/>
      <c r="K74" s="74" t="s">
        <v>154</v>
      </c>
    </row>
  </sheetData>
  <mergeCells count="24">
    <mergeCell ref="A25:K25"/>
    <mergeCell ref="A50:K50"/>
    <mergeCell ref="A51:F51"/>
    <mergeCell ref="I51:J52"/>
    <mergeCell ref="K51:K52"/>
    <mergeCell ref="A52:B52"/>
    <mergeCell ref="C52:D52"/>
    <mergeCell ref="E52:F52"/>
    <mergeCell ref="A26:F26"/>
    <mergeCell ref="I26:J27"/>
    <mergeCell ref="K26:K27"/>
    <mergeCell ref="A27:B27"/>
    <mergeCell ref="C27:D27"/>
    <mergeCell ref="E27:F27"/>
    <mergeCell ref="A6:F6"/>
    <mergeCell ref="A1:K1"/>
    <mergeCell ref="A2:H2"/>
    <mergeCell ref="A3:K3"/>
    <mergeCell ref="A4:F4"/>
    <mergeCell ref="I4:J5"/>
    <mergeCell ref="K4:K5"/>
    <mergeCell ref="A5:B5"/>
    <mergeCell ref="C5:D5"/>
    <mergeCell ref="E5:F5"/>
  </mergeCells>
  <phoneticPr fontId="3" type="noConversion"/>
  <printOptions verticalCentered="1"/>
  <pageMargins left="0.26" right="0.19685039370078741" top="0.59055118110236227" bottom="0.39370078740157483" header="0.59055118110236227" footer="0.39370078740157483"/>
  <pageSetup scale="9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"/>
  </sheetPr>
  <dimension ref="A1:K156"/>
  <sheetViews>
    <sheetView view="pageBreakPreview" zoomScale="75" zoomScaleNormal="75" workbookViewId="0">
      <selection activeCell="H129" sqref="H129"/>
    </sheetView>
  </sheetViews>
  <sheetFormatPr defaultRowHeight="13.5"/>
  <cols>
    <col min="1" max="1" width="5.5" style="24" customWidth="1"/>
    <col min="2" max="2" width="14.5" style="24" customWidth="1"/>
    <col min="3" max="3" width="4.875" style="24" customWidth="1"/>
    <col min="4" max="4" width="14" style="24" customWidth="1"/>
    <col min="5" max="5" width="7.25" style="24" customWidth="1"/>
    <col min="6" max="6" width="17.125" style="80" customWidth="1"/>
    <col min="7" max="7" width="17.5" style="24" customWidth="1"/>
    <col min="8" max="8" width="17.75" style="24" customWidth="1"/>
    <col min="9" max="9" width="4" style="217" customWidth="1"/>
    <col min="10" max="10" width="16.125" style="217" customWidth="1"/>
    <col min="11" max="11" width="67.125" style="24" customWidth="1"/>
    <col min="12" max="255" width="9" style="24"/>
    <col min="256" max="256" width="5.5" style="24" customWidth="1"/>
    <col min="257" max="257" width="14.5" style="24" customWidth="1"/>
    <col min="258" max="258" width="4.875" style="24" customWidth="1"/>
    <col min="259" max="259" width="14" style="24" customWidth="1"/>
    <col min="260" max="260" width="7.25" style="24" customWidth="1"/>
    <col min="261" max="261" width="17.125" style="24" customWidth="1"/>
    <col min="262" max="262" width="14.5" style="24" customWidth="1"/>
    <col min="263" max="263" width="13.75" style="24" customWidth="1"/>
    <col min="264" max="264" width="4" style="24" customWidth="1"/>
    <col min="265" max="265" width="12.75" style="24" customWidth="1"/>
    <col min="266" max="266" width="69" style="24" customWidth="1"/>
    <col min="267" max="511" width="9" style="24"/>
    <col min="512" max="512" width="5.5" style="24" customWidth="1"/>
    <col min="513" max="513" width="14.5" style="24" customWidth="1"/>
    <col min="514" max="514" width="4.875" style="24" customWidth="1"/>
    <col min="515" max="515" width="14" style="24" customWidth="1"/>
    <col min="516" max="516" width="7.25" style="24" customWidth="1"/>
    <col min="517" max="517" width="17.125" style="24" customWidth="1"/>
    <col min="518" max="518" width="14.5" style="24" customWidth="1"/>
    <col min="519" max="519" width="13.75" style="24" customWidth="1"/>
    <col min="520" max="520" width="4" style="24" customWidth="1"/>
    <col min="521" max="521" width="12.75" style="24" customWidth="1"/>
    <col min="522" max="522" width="69" style="24" customWidth="1"/>
    <col min="523" max="767" width="9" style="24"/>
    <col min="768" max="768" width="5.5" style="24" customWidth="1"/>
    <col min="769" max="769" width="14.5" style="24" customWidth="1"/>
    <col min="770" max="770" width="4.875" style="24" customWidth="1"/>
    <col min="771" max="771" width="14" style="24" customWidth="1"/>
    <col min="772" max="772" width="7.25" style="24" customWidth="1"/>
    <col min="773" max="773" width="17.125" style="24" customWidth="1"/>
    <col min="774" max="774" width="14.5" style="24" customWidth="1"/>
    <col min="775" max="775" width="13.75" style="24" customWidth="1"/>
    <col min="776" max="776" width="4" style="24" customWidth="1"/>
    <col min="777" max="777" width="12.75" style="24" customWidth="1"/>
    <col min="778" max="778" width="69" style="24" customWidth="1"/>
    <col min="779" max="1023" width="9" style="24"/>
    <col min="1024" max="1024" width="5.5" style="24" customWidth="1"/>
    <col min="1025" max="1025" width="14.5" style="24" customWidth="1"/>
    <col min="1026" max="1026" width="4.875" style="24" customWidth="1"/>
    <col min="1027" max="1027" width="14" style="24" customWidth="1"/>
    <col min="1028" max="1028" width="7.25" style="24" customWidth="1"/>
    <col min="1029" max="1029" width="17.125" style="24" customWidth="1"/>
    <col min="1030" max="1030" width="14.5" style="24" customWidth="1"/>
    <col min="1031" max="1031" width="13.75" style="24" customWidth="1"/>
    <col min="1032" max="1032" width="4" style="24" customWidth="1"/>
    <col min="1033" max="1033" width="12.75" style="24" customWidth="1"/>
    <col min="1034" max="1034" width="69" style="24" customWidth="1"/>
    <col min="1035" max="1279" width="9" style="24"/>
    <col min="1280" max="1280" width="5.5" style="24" customWidth="1"/>
    <col min="1281" max="1281" width="14.5" style="24" customWidth="1"/>
    <col min="1282" max="1282" width="4.875" style="24" customWidth="1"/>
    <col min="1283" max="1283" width="14" style="24" customWidth="1"/>
    <col min="1284" max="1284" width="7.25" style="24" customWidth="1"/>
    <col min="1285" max="1285" width="17.125" style="24" customWidth="1"/>
    <col min="1286" max="1286" width="14.5" style="24" customWidth="1"/>
    <col min="1287" max="1287" width="13.75" style="24" customWidth="1"/>
    <col min="1288" max="1288" width="4" style="24" customWidth="1"/>
    <col min="1289" max="1289" width="12.75" style="24" customWidth="1"/>
    <col min="1290" max="1290" width="69" style="24" customWidth="1"/>
    <col min="1291" max="1535" width="9" style="24"/>
    <col min="1536" max="1536" width="5.5" style="24" customWidth="1"/>
    <col min="1537" max="1537" width="14.5" style="24" customWidth="1"/>
    <col min="1538" max="1538" width="4.875" style="24" customWidth="1"/>
    <col min="1539" max="1539" width="14" style="24" customWidth="1"/>
    <col min="1540" max="1540" width="7.25" style="24" customWidth="1"/>
    <col min="1541" max="1541" width="17.125" style="24" customWidth="1"/>
    <col min="1542" max="1542" width="14.5" style="24" customWidth="1"/>
    <col min="1543" max="1543" width="13.75" style="24" customWidth="1"/>
    <col min="1544" max="1544" width="4" style="24" customWidth="1"/>
    <col min="1545" max="1545" width="12.75" style="24" customWidth="1"/>
    <col min="1546" max="1546" width="69" style="24" customWidth="1"/>
    <col min="1547" max="1791" width="9" style="24"/>
    <col min="1792" max="1792" width="5.5" style="24" customWidth="1"/>
    <col min="1793" max="1793" width="14.5" style="24" customWidth="1"/>
    <col min="1794" max="1794" width="4.875" style="24" customWidth="1"/>
    <col min="1795" max="1795" width="14" style="24" customWidth="1"/>
    <col min="1796" max="1796" width="7.25" style="24" customWidth="1"/>
    <col min="1797" max="1797" width="17.125" style="24" customWidth="1"/>
    <col min="1798" max="1798" width="14.5" style="24" customWidth="1"/>
    <col min="1799" max="1799" width="13.75" style="24" customWidth="1"/>
    <col min="1800" max="1800" width="4" style="24" customWidth="1"/>
    <col min="1801" max="1801" width="12.75" style="24" customWidth="1"/>
    <col min="1802" max="1802" width="69" style="24" customWidth="1"/>
    <col min="1803" max="2047" width="9" style="24"/>
    <col min="2048" max="2048" width="5.5" style="24" customWidth="1"/>
    <col min="2049" max="2049" width="14.5" style="24" customWidth="1"/>
    <col min="2050" max="2050" width="4.875" style="24" customWidth="1"/>
    <col min="2051" max="2051" width="14" style="24" customWidth="1"/>
    <col min="2052" max="2052" width="7.25" style="24" customWidth="1"/>
    <col min="2053" max="2053" width="17.125" style="24" customWidth="1"/>
    <col min="2054" max="2054" width="14.5" style="24" customWidth="1"/>
    <col min="2055" max="2055" width="13.75" style="24" customWidth="1"/>
    <col min="2056" max="2056" width="4" style="24" customWidth="1"/>
    <col min="2057" max="2057" width="12.75" style="24" customWidth="1"/>
    <col min="2058" max="2058" width="69" style="24" customWidth="1"/>
    <col min="2059" max="2303" width="9" style="24"/>
    <col min="2304" max="2304" width="5.5" style="24" customWidth="1"/>
    <col min="2305" max="2305" width="14.5" style="24" customWidth="1"/>
    <col min="2306" max="2306" width="4.875" style="24" customWidth="1"/>
    <col min="2307" max="2307" width="14" style="24" customWidth="1"/>
    <col min="2308" max="2308" width="7.25" style="24" customWidth="1"/>
    <col min="2309" max="2309" width="17.125" style="24" customWidth="1"/>
    <col min="2310" max="2310" width="14.5" style="24" customWidth="1"/>
    <col min="2311" max="2311" width="13.75" style="24" customWidth="1"/>
    <col min="2312" max="2312" width="4" style="24" customWidth="1"/>
    <col min="2313" max="2313" width="12.75" style="24" customWidth="1"/>
    <col min="2314" max="2314" width="69" style="24" customWidth="1"/>
    <col min="2315" max="2559" width="9" style="24"/>
    <col min="2560" max="2560" width="5.5" style="24" customWidth="1"/>
    <col min="2561" max="2561" width="14.5" style="24" customWidth="1"/>
    <col min="2562" max="2562" width="4.875" style="24" customWidth="1"/>
    <col min="2563" max="2563" width="14" style="24" customWidth="1"/>
    <col min="2564" max="2564" width="7.25" style="24" customWidth="1"/>
    <col min="2565" max="2565" width="17.125" style="24" customWidth="1"/>
    <col min="2566" max="2566" width="14.5" style="24" customWidth="1"/>
    <col min="2567" max="2567" width="13.75" style="24" customWidth="1"/>
    <col min="2568" max="2568" width="4" style="24" customWidth="1"/>
    <col min="2569" max="2569" width="12.75" style="24" customWidth="1"/>
    <col min="2570" max="2570" width="69" style="24" customWidth="1"/>
    <col min="2571" max="2815" width="9" style="24"/>
    <col min="2816" max="2816" width="5.5" style="24" customWidth="1"/>
    <col min="2817" max="2817" width="14.5" style="24" customWidth="1"/>
    <col min="2818" max="2818" width="4.875" style="24" customWidth="1"/>
    <col min="2819" max="2819" width="14" style="24" customWidth="1"/>
    <col min="2820" max="2820" width="7.25" style="24" customWidth="1"/>
    <col min="2821" max="2821" width="17.125" style="24" customWidth="1"/>
    <col min="2822" max="2822" width="14.5" style="24" customWidth="1"/>
    <col min="2823" max="2823" width="13.75" style="24" customWidth="1"/>
    <col min="2824" max="2824" width="4" style="24" customWidth="1"/>
    <col min="2825" max="2825" width="12.75" style="24" customWidth="1"/>
    <col min="2826" max="2826" width="69" style="24" customWidth="1"/>
    <col min="2827" max="3071" width="9" style="24"/>
    <col min="3072" max="3072" width="5.5" style="24" customWidth="1"/>
    <col min="3073" max="3073" width="14.5" style="24" customWidth="1"/>
    <col min="3074" max="3074" width="4.875" style="24" customWidth="1"/>
    <col min="3075" max="3075" width="14" style="24" customWidth="1"/>
    <col min="3076" max="3076" width="7.25" style="24" customWidth="1"/>
    <col min="3077" max="3077" width="17.125" style="24" customWidth="1"/>
    <col min="3078" max="3078" width="14.5" style="24" customWidth="1"/>
    <col min="3079" max="3079" width="13.75" style="24" customWidth="1"/>
    <col min="3080" max="3080" width="4" style="24" customWidth="1"/>
    <col min="3081" max="3081" width="12.75" style="24" customWidth="1"/>
    <col min="3082" max="3082" width="69" style="24" customWidth="1"/>
    <col min="3083" max="3327" width="9" style="24"/>
    <col min="3328" max="3328" width="5.5" style="24" customWidth="1"/>
    <col min="3329" max="3329" width="14.5" style="24" customWidth="1"/>
    <col min="3330" max="3330" width="4.875" style="24" customWidth="1"/>
    <col min="3331" max="3331" width="14" style="24" customWidth="1"/>
    <col min="3332" max="3332" width="7.25" style="24" customWidth="1"/>
    <col min="3333" max="3333" width="17.125" style="24" customWidth="1"/>
    <col min="3334" max="3334" width="14.5" style="24" customWidth="1"/>
    <col min="3335" max="3335" width="13.75" style="24" customWidth="1"/>
    <col min="3336" max="3336" width="4" style="24" customWidth="1"/>
    <col min="3337" max="3337" width="12.75" style="24" customWidth="1"/>
    <col min="3338" max="3338" width="69" style="24" customWidth="1"/>
    <col min="3339" max="3583" width="9" style="24"/>
    <col min="3584" max="3584" width="5.5" style="24" customWidth="1"/>
    <col min="3585" max="3585" width="14.5" style="24" customWidth="1"/>
    <col min="3586" max="3586" width="4.875" style="24" customWidth="1"/>
    <col min="3587" max="3587" width="14" style="24" customWidth="1"/>
    <col min="3588" max="3588" width="7.25" style="24" customWidth="1"/>
    <col min="3589" max="3589" width="17.125" style="24" customWidth="1"/>
    <col min="3590" max="3590" width="14.5" style="24" customWidth="1"/>
    <col min="3591" max="3591" width="13.75" style="24" customWidth="1"/>
    <col min="3592" max="3592" width="4" style="24" customWidth="1"/>
    <col min="3593" max="3593" width="12.75" style="24" customWidth="1"/>
    <col min="3594" max="3594" width="69" style="24" customWidth="1"/>
    <col min="3595" max="3839" width="9" style="24"/>
    <col min="3840" max="3840" width="5.5" style="24" customWidth="1"/>
    <col min="3841" max="3841" width="14.5" style="24" customWidth="1"/>
    <col min="3842" max="3842" width="4.875" style="24" customWidth="1"/>
    <col min="3843" max="3843" width="14" style="24" customWidth="1"/>
    <col min="3844" max="3844" width="7.25" style="24" customWidth="1"/>
    <col min="3845" max="3845" width="17.125" style="24" customWidth="1"/>
    <col min="3846" max="3846" width="14.5" style="24" customWidth="1"/>
    <col min="3847" max="3847" width="13.75" style="24" customWidth="1"/>
    <col min="3848" max="3848" width="4" style="24" customWidth="1"/>
    <col min="3849" max="3849" width="12.75" style="24" customWidth="1"/>
    <col min="3850" max="3850" width="69" style="24" customWidth="1"/>
    <col min="3851" max="4095" width="9" style="24"/>
    <col min="4096" max="4096" width="5.5" style="24" customWidth="1"/>
    <col min="4097" max="4097" width="14.5" style="24" customWidth="1"/>
    <col min="4098" max="4098" width="4.875" style="24" customWidth="1"/>
    <col min="4099" max="4099" width="14" style="24" customWidth="1"/>
    <col min="4100" max="4100" width="7.25" style="24" customWidth="1"/>
    <col min="4101" max="4101" width="17.125" style="24" customWidth="1"/>
    <col min="4102" max="4102" width="14.5" style="24" customWidth="1"/>
    <col min="4103" max="4103" width="13.75" style="24" customWidth="1"/>
    <col min="4104" max="4104" width="4" style="24" customWidth="1"/>
    <col min="4105" max="4105" width="12.75" style="24" customWidth="1"/>
    <col min="4106" max="4106" width="69" style="24" customWidth="1"/>
    <col min="4107" max="4351" width="9" style="24"/>
    <col min="4352" max="4352" width="5.5" style="24" customWidth="1"/>
    <col min="4353" max="4353" width="14.5" style="24" customWidth="1"/>
    <col min="4354" max="4354" width="4.875" style="24" customWidth="1"/>
    <col min="4355" max="4355" width="14" style="24" customWidth="1"/>
    <col min="4356" max="4356" width="7.25" style="24" customWidth="1"/>
    <col min="4357" max="4357" width="17.125" style="24" customWidth="1"/>
    <col min="4358" max="4358" width="14.5" style="24" customWidth="1"/>
    <col min="4359" max="4359" width="13.75" style="24" customWidth="1"/>
    <col min="4360" max="4360" width="4" style="24" customWidth="1"/>
    <col min="4361" max="4361" width="12.75" style="24" customWidth="1"/>
    <col min="4362" max="4362" width="69" style="24" customWidth="1"/>
    <col min="4363" max="4607" width="9" style="24"/>
    <col min="4608" max="4608" width="5.5" style="24" customWidth="1"/>
    <col min="4609" max="4609" width="14.5" style="24" customWidth="1"/>
    <col min="4610" max="4610" width="4.875" style="24" customWidth="1"/>
    <col min="4611" max="4611" width="14" style="24" customWidth="1"/>
    <col min="4612" max="4612" width="7.25" style="24" customWidth="1"/>
    <col min="4613" max="4613" width="17.125" style="24" customWidth="1"/>
    <col min="4614" max="4614" width="14.5" style="24" customWidth="1"/>
    <col min="4615" max="4615" width="13.75" style="24" customWidth="1"/>
    <col min="4616" max="4616" width="4" style="24" customWidth="1"/>
    <col min="4617" max="4617" width="12.75" style="24" customWidth="1"/>
    <col min="4618" max="4618" width="69" style="24" customWidth="1"/>
    <col min="4619" max="4863" width="9" style="24"/>
    <col min="4864" max="4864" width="5.5" style="24" customWidth="1"/>
    <col min="4865" max="4865" width="14.5" style="24" customWidth="1"/>
    <col min="4866" max="4866" width="4.875" style="24" customWidth="1"/>
    <col min="4867" max="4867" width="14" style="24" customWidth="1"/>
    <col min="4868" max="4868" width="7.25" style="24" customWidth="1"/>
    <col min="4869" max="4869" width="17.125" style="24" customWidth="1"/>
    <col min="4870" max="4870" width="14.5" style="24" customWidth="1"/>
    <col min="4871" max="4871" width="13.75" style="24" customWidth="1"/>
    <col min="4872" max="4872" width="4" style="24" customWidth="1"/>
    <col min="4873" max="4873" width="12.75" style="24" customWidth="1"/>
    <col min="4874" max="4874" width="69" style="24" customWidth="1"/>
    <col min="4875" max="5119" width="9" style="24"/>
    <col min="5120" max="5120" width="5.5" style="24" customWidth="1"/>
    <col min="5121" max="5121" width="14.5" style="24" customWidth="1"/>
    <col min="5122" max="5122" width="4.875" style="24" customWidth="1"/>
    <col min="5123" max="5123" width="14" style="24" customWidth="1"/>
    <col min="5124" max="5124" width="7.25" style="24" customWidth="1"/>
    <col min="5125" max="5125" width="17.125" style="24" customWidth="1"/>
    <col min="5126" max="5126" width="14.5" style="24" customWidth="1"/>
    <col min="5127" max="5127" width="13.75" style="24" customWidth="1"/>
    <col min="5128" max="5128" width="4" style="24" customWidth="1"/>
    <col min="5129" max="5129" width="12.75" style="24" customWidth="1"/>
    <col min="5130" max="5130" width="69" style="24" customWidth="1"/>
    <col min="5131" max="5375" width="9" style="24"/>
    <col min="5376" max="5376" width="5.5" style="24" customWidth="1"/>
    <col min="5377" max="5377" width="14.5" style="24" customWidth="1"/>
    <col min="5378" max="5378" width="4.875" style="24" customWidth="1"/>
    <col min="5379" max="5379" width="14" style="24" customWidth="1"/>
    <col min="5380" max="5380" width="7.25" style="24" customWidth="1"/>
    <col min="5381" max="5381" width="17.125" style="24" customWidth="1"/>
    <col min="5382" max="5382" width="14.5" style="24" customWidth="1"/>
    <col min="5383" max="5383" width="13.75" style="24" customWidth="1"/>
    <col min="5384" max="5384" width="4" style="24" customWidth="1"/>
    <col min="5385" max="5385" width="12.75" style="24" customWidth="1"/>
    <col min="5386" max="5386" width="69" style="24" customWidth="1"/>
    <col min="5387" max="5631" width="9" style="24"/>
    <col min="5632" max="5632" width="5.5" style="24" customWidth="1"/>
    <col min="5633" max="5633" width="14.5" style="24" customWidth="1"/>
    <col min="5634" max="5634" width="4.875" style="24" customWidth="1"/>
    <col min="5635" max="5635" width="14" style="24" customWidth="1"/>
    <col min="5636" max="5636" width="7.25" style="24" customWidth="1"/>
    <col min="5637" max="5637" width="17.125" style="24" customWidth="1"/>
    <col min="5638" max="5638" width="14.5" style="24" customWidth="1"/>
    <col min="5639" max="5639" width="13.75" style="24" customWidth="1"/>
    <col min="5640" max="5640" width="4" style="24" customWidth="1"/>
    <col min="5641" max="5641" width="12.75" style="24" customWidth="1"/>
    <col min="5642" max="5642" width="69" style="24" customWidth="1"/>
    <col min="5643" max="5887" width="9" style="24"/>
    <col min="5888" max="5888" width="5.5" style="24" customWidth="1"/>
    <col min="5889" max="5889" width="14.5" style="24" customWidth="1"/>
    <col min="5890" max="5890" width="4.875" style="24" customWidth="1"/>
    <col min="5891" max="5891" width="14" style="24" customWidth="1"/>
    <col min="5892" max="5892" width="7.25" style="24" customWidth="1"/>
    <col min="5893" max="5893" width="17.125" style="24" customWidth="1"/>
    <col min="5894" max="5894" width="14.5" style="24" customWidth="1"/>
    <col min="5895" max="5895" width="13.75" style="24" customWidth="1"/>
    <col min="5896" max="5896" width="4" style="24" customWidth="1"/>
    <col min="5897" max="5897" width="12.75" style="24" customWidth="1"/>
    <col min="5898" max="5898" width="69" style="24" customWidth="1"/>
    <col min="5899" max="6143" width="9" style="24"/>
    <col min="6144" max="6144" width="5.5" style="24" customWidth="1"/>
    <col min="6145" max="6145" width="14.5" style="24" customWidth="1"/>
    <col min="6146" max="6146" width="4.875" style="24" customWidth="1"/>
    <col min="6147" max="6147" width="14" style="24" customWidth="1"/>
    <col min="6148" max="6148" width="7.25" style="24" customWidth="1"/>
    <col min="6149" max="6149" width="17.125" style="24" customWidth="1"/>
    <col min="6150" max="6150" width="14.5" style="24" customWidth="1"/>
    <col min="6151" max="6151" width="13.75" style="24" customWidth="1"/>
    <col min="6152" max="6152" width="4" style="24" customWidth="1"/>
    <col min="6153" max="6153" width="12.75" style="24" customWidth="1"/>
    <col min="6154" max="6154" width="69" style="24" customWidth="1"/>
    <col min="6155" max="6399" width="9" style="24"/>
    <col min="6400" max="6400" width="5.5" style="24" customWidth="1"/>
    <col min="6401" max="6401" width="14.5" style="24" customWidth="1"/>
    <col min="6402" max="6402" width="4.875" style="24" customWidth="1"/>
    <col min="6403" max="6403" width="14" style="24" customWidth="1"/>
    <col min="6404" max="6404" width="7.25" style="24" customWidth="1"/>
    <col min="6405" max="6405" width="17.125" style="24" customWidth="1"/>
    <col min="6406" max="6406" width="14.5" style="24" customWidth="1"/>
    <col min="6407" max="6407" width="13.75" style="24" customWidth="1"/>
    <col min="6408" max="6408" width="4" style="24" customWidth="1"/>
    <col min="6409" max="6409" width="12.75" style="24" customWidth="1"/>
    <col min="6410" max="6410" width="69" style="24" customWidth="1"/>
    <col min="6411" max="6655" width="9" style="24"/>
    <col min="6656" max="6656" width="5.5" style="24" customWidth="1"/>
    <col min="6657" max="6657" width="14.5" style="24" customWidth="1"/>
    <col min="6658" max="6658" width="4.875" style="24" customWidth="1"/>
    <col min="6659" max="6659" width="14" style="24" customWidth="1"/>
    <col min="6660" max="6660" width="7.25" style="24" customWidth="1"/>
    <col min="6661" max="6661" width="17.125" style="24" customWidth="1"/>
    <col min="6662" max="6662" width="14.5" style="24" customWidth="1"/>
    <col min="6663" max="6663" width="13.75" style="24" customWidth="1"/>
    <col min="6664" max="6664" width="4" style="24" customWidth="1"/>
    <col min="6665" max="6665" width="12.75" style="24" customWidth="1"/>
    <col min="6666" max="6666" width="69" style="24" customWidth="1"/>
    <col min="6667" max="6911" width="9" style="24"/>
    <col min="6912" max="6912" width="5.5" style="24" customWidth="1"/>
    <col min="6913" max="6913" width="14.5" style="24" customWidth="1"/>
    <col min="6914" max="6914" width="4.875" style="24" customWidth="1"/>
    <col min="6915" max="6915" width="14" style="24" customWidth="1"/>
    <col min="6916" max="6916" width="7.25" style="24" customWidth="1"/>
    <col min="6917" max="6917" width="17.125" style="24" customWidth="1"/>
    <col min="6918" max="6918" width="14.5" style="24" customWidth="1"/>
    <col min="6919" max="6919" width="13.75" style="24" customWidth="1"/>
    <col min="6920" max="6920" width="4" style="24" customWidth="1"/>
    <col min="6921" max="6921" width="12.75" style="24" customWidth="1"/>
    <col min="6922" max="6922" width="69" style="24" customWidth="1"/>
    <col min="6923" max="7167" width="9" style="24"/>
    <col min="7168" max="7168" width="5.5" style="24" customWidth="1"/>
    <col min="7169" max="7169" width="14.5" style="24" customWidth="1"/>
    <col min="7170" max="7170" width="4.875" style="24" customWidth="1"/>
    <col min="7171" max="7171" width="14" style="24" customWidth="1"/>
    <col min="7172" max="7172" width="7.25" style="24" customWidth="1"/>
    <col min="7173" max="7173" width="17.125" style="24" customWidth="1"/>
    <col min="7174" max="7174" width="14.5" style="24" customWidth="1"/>
    <col min="7175" max="7175" width="13.75" style="24" customWidth="1"/>
    <col min="7176" max="7176" width="4" style="24" customWidth="1"/>
    <col min="7177" max="7177" width="12.75" style="24" customWidth="1"/>
    <col min="7178" max="7178" width="69" style="24" customWidth="1"/>
    <col min="7179" max="7423" width="9" style="24"/>
    <col min="7424" max="7424" width="5.5" style="24" customWidth="1"/>
    <col min="7425" max="7425" width="14.5" style="24" customWidth="1"/>
    <col min="7426" max="7426" width="4.875" style="24" customWidth="1"/>
    <col min="7427" max="7427" width="14" style="24" customWidth="1"/>
    <col min="7428" max="7428" width="7.25" style="24" customWidth="1"/>
    <col min="7429" max="7429" width="17.125" style="24" customWidth="1"/>
    <col min="7430" max="7430" width="14.5" style="24" customWidth="1"/>
    <col min="7431" max="7431" width="13.75" style="24" customWidth="1"/>
    <col min="7432" max="7432" width="4" style="24" customWidth="1"/>
    <col min="7433" max="7433" width="12.75" style="24" customWidth="1"/>
    <col min="7434" max="7434" width="69" style="24" customWidth="1"/>
    <col min="7435" max="7679" width="9" style="24"/>
    <col min="7680" max="7680" width="5.5" style="24" customWidth="1"/>
    <col min="7681" max="7681" width="14.5" style="24" customWidth="1"/>
    <col min="7682" max="7682" width="4.875" style="24" customWidth="1"/>
    <col min="7683" max="7683" width="14" style="24" customWidth="1"/>
    <col min="7684" max="7684" width="7.25" style="24" customWidth="1"/>
    <col min="7685" max="7685" width="17.125" style="24" customWidth="1"/>
    <col min="7686" max="7686" width="14.5" style="24" customWidth="1"/>
    <col min="7687" max="7687" width="13.75" style="24" customWidth="1"/>
    <col min="7688" max="7688" width="4" style="24" customWidth="1"/>
    <col min="7689" max="7689" width="12.75" style="24" customWidth="1"/>
    <col min="7690" max="7690" width="69" style="24" customWidth="1"/>
    <col min="7691" max="7935" width="9" style="24"/>
    <col min="7936" max="7936" width="5.5" style="24" customWidth="1"/>
    <col min="7937" max="7937" width="14.5" style="24" customWidth="1"/>
    <col min="7938" max="7938" width="4.875" style="24" customWidth="1"/>
    <col min="7939" max="7939" width="14" style="24" customWidth="1"/>
    <col min="7940" max="7940" width="7.25" style="24" customWidth="1"/>
    <col min="7941" max="7941" width="17.125" style="24" customWidth="1"/>
    <col min="7942" max="7942" width="14.5" style="24" customWidth="1"/>
    <col min="7943" max="7943" width="13.75" style="24" customWidth="1"/>
    <col min="7944" max="7944" width="4" style="24" customWidth="1"/>
    <col min="7945" max="7945" width="12.75" style="24" customWidth="1"/>
    <col min="7946" max="7946" width="69" style="24" customWidth="1"/>
    <col min="7947" max="8191" width="9" style="24"/>
    <col min="8192" max="8192" width="5.5" style="24" customWidth="1"/>
    <col min="8193" max="8193" width="14.5" style="24" customWidth="1"/>
    <col min="8194" max="8194" width="4.875" style="24" customWidth="1"/>
    <col min="8195" max="8195" width="14" style="24" customWidth="1"/>
    <col min="8196" max="8196" width="7.25" style="24" customWidth="1"/>
    <col min="8197" max="8197" width="17.125" style="24" customWidth="1"/>
    <col min="8198" max="8198" width="14.5" style="24" customWidth="1"/>
    <col min="8199" max="8199" width="13.75" style="24" customWidth="1"/>
    <col min="8200" max="8200" width="4" style="24" customWidth="1"/>
    <col min="8201" max="8201" width="12.75" style="24" customWidth="1"/>
    <col min="8202" max="8202" width="69" style="24" customWidth="1"/>
    <col min="8203" max="8447" width="9" style="24"/>
    <col min="8448" max="8448" width="5.5" style="24" customWidth="1"/>
    <col min="8449" max="8449" width="14.5" style="24" customWidth="1"/>
    <col min="8450" max="8450" width="4.875" style="24" customWidth="1"/>
    <col min="8451" max="8451" width="14" style="24" customWidth="1"/>
    <col min="8452" max="8452" width="7.25" style="24" customWidth="1"/>
    <col min="8453" max="8453" width="17.125" style="24" customWidth="1"/>
    <col min="8454" max="8454" width="14.5" style="24" customWidth="1"/>
    <col min="8455" max="8455" width="13.75" style="24" customWidth="1"/>
    <col min="8456" max="8456" width="4" style="24" customWidth="1"/>
    <col min="8457" max="8457" width="12.75" style="24" customWidth="1"/>
    <col min="8458" max="8458" width="69" style="24" customWidth="1"/>
    <col min="8459" max="8703" width="9" style="24"/>
    <col min="8704" max="8704" width="5.5" style="24" customWidth="1"/>
    <col min="8705" max="8705" width="14.5" style="24" customWidth="1"/>
    <col min="8706" max="8706" width="4.875" style="24" customWidth="1"/>
    <col min="8707" max="8707" width="14" style="24" customWidth="1"/>
    <col min="8708" max="8708" width="7.25" style="24" customWidth="1"/>
    <col min="8709" max="8709" width="17.125" style="24" customWidth="1"/>
    <col min="8710" max="8710" width="14.5" style="24" customWidth="1"/>
    <col min="8711" max="8711" width="13.75" style="24" customWidth="1"/>
    <col min="8712" max="8712" width="4" style="24" customWidth="1"/>
    <col min="8713" max="8713" width="12.75" style="24" customWidth="1"/>
    <col min="8714" max="8714" width="69" style="24" customWidth="1"/>
    <col min="8715" max="8959" width="9" style="24"/>
    <col min="8960" max="8960" width="5.5" style="24" customWidth="1"/>
    <col min="8961" max="8961" width="14.5" style="24" customWidth="1"/>
    <col min="8962" max="8962" width="4.875" style="24" customWidth="1"/>
    <col min="8963" max="8963" width="14" style="24" customWidth="1"/>
    <col min="8964" max="8964" width="7.25" style="24" customWidth="1"/>
    <col min="8965" max="8965" width="17.125" style="24" customWidth="1"/>
    <col min="8966" max="8966" width="14.5" style="24" customWidth="1"/>
    <col min="8967" max="8967" width="13.75" style="24" customWidth="1"/>
    <col min="8968" max="8968" width="4" style="24" customWidth="1"/>
    <col min="8969" max="8969" width="12.75" style="24" customWidth="1"/>
    <col min="8970" max="8970" width="69" style="24" customWidth="1"/>
    <col min="8971" max="9215" width="9" style="24"/>
    <col min="9216" max="9216" width="5.5" style="24" customWidth="1"/>
    <col min="9217" max="9217" width="14.5" style="24" customWidth="1"/>
    <col min="9218" max="9218" width="4.875" style="24" customWidth="1"/>
    <col min="9219" max="9219" width="14" style="24" customWidth="1"/>
    <col min="9220" max="9220" width="7.25" style="24" customWidth="1"/>
    <col min="9221" max="9221" width="17.125" style="24" customWidth="1"/>
    <col min="9222" max="9222" width="14.5" style="24" customWidth="1"/>
    <col min="9223" max="9223" width="13.75" style="24" customWidth="1"/>
    <col min="9224" max="9224" width="4" style="24" customWidth="1"/>
    <col min="9225" max="9225" width="12.75" style="24" customWidth="1"/>
    <col min="9226" max="9226" width="69" style="24" customWidth="1"/>
    <col min="9227" max="9471" width="9" style="24"/>
    <col min="9472" max="9472" width="5.5" style="24" customWidth="1"/>
    <col min="9473" max="9473" width="14.5" style="24" customWidth="1"/>
    <col min="9474" max="9474" width="4.875" style="24" customWidth="1"/>
    <col min="9475" max="9475" width="14" style="24" customWidth="1"/>
    <col min="9476" max="9476" width="7.25" style="24" customWidth="1"/>
    <col min="9477" max="9477" width="17.125" style="24" customWidth="1"/>
    <col min="9478" max="9478" width="14.5" style="24" customWidth="1"/>
    <col min="9479" max="9479" width="13.75" style="24" customWidth="1"/>
    <col min="9480" max="9480" width="4" style="24" customWidth="1"/>
    <col min="9481" max="9481" width="12.75" style="24" customWidth="1"/>
    <col min="9482" max="9482" width="69" style="24" customWidth="1"/>
    <col min="9483" max="9727" width="9" style="24"/>
    <col min="9728" max="9728" width="5.5" style="24" customWidth="1"/>
    <col min="9729" max="9729" width="14.5" style="24" customWidth="1"/>
    <col min="9730" max="9730" width="4.875" style="24" customWidth="1"/>
    <col min="9731" max="9731" width="14" style="24" customWidth="1"/>
    <col min="9732" max="9732" width="7.25" style="24" customWidth="1"/>
    <col min="9733" max="9733" width="17.125" style="24" customWidth="1"/>
    <col min="9734" max="9734" width="14.5" style="24" customWidth="1"/>
    <col min="9735" max="9735" width="13.75" style="24" customWidth="1"/>
    <col min="9736" max="9736" width="4" style="24" customWidth="1"/>
    <col min="9737" max="9737" width="12.75" style="24" customWidth="1"/>
    <col min="9738" max="9738" width="69" style="24" customWidth="1"/>
    <col min="9739" max="9983" width="9" style="24"/>
    <col min="9984" max="9984" width="5.5" style="24" customWidth="1"/>
    <col min="9985" max="9985" width="14.5" style="24" customWidth="1"/>
    <col min="9986" max="9986" width="4.875" style="24" customWidth="1"/>
    <col min="9987" max="9987" width="14" style="24" customWidth="1"/>
    <col min="9988" max="9988" width="7.25" style="24" customWidth="1"/>
    <col min="9989" max="9989" width="17.125" style="24" customWidth="1"/>
    <col min="9990" max="9990" width="14.5" style="24" customWidth="1"/>
    <col min="9991" max="9991" width="13.75" style="24" customWidth="1"/>
    <col min="9992" max="9992" width="4" style="24" customWidth="1"/>
    <col min="9993" max="9993" width="12.75" style="24" customWidth="1"/>
    <col min="9994" max="9994" width="69" style="24" customWidth="1"/>
    <col min="9995" max="10239" width="9" style="24"/>
    <col min="10240" max="10240" width="5.5" style="24" customWidth="1"/>
    <col min="10241" max="10241" width="14.5" style="24" customWidth="1"/>
    <col min="10242" max="10242" width="4.875" style="24" customWidth="1"/>
    <col min="10243" max="10243" width="14" style="24" customWidth="1"/>
    <col min="10244" max="10244" width="7.25" style="24" customWidth="1"/>
    <col min="10245" max="10245" width="17.125" style="24" customWidth="1"/>
    <col min="10246" max="10246" width="14.5" style="24" customWidth="1"/>
    <col min="10247" max="10247" width="13.75" style="24" customWidth="1"/>
    <col min="10248" max="10248" width="4" style="24" customWidth="1"/>
    <col min="10249" max="10249" width="12.75" style="24" customWidth="1"/>
    <col min="10250" max="10250" width="69" style="24" customWidth="1"/>
    <col min="10251" max="10495" width="9" style="24"/>
    <col min="10496" max="10496" width="5.5" style="24" customWidth="1"/>
    <col min="10497" max="10497" width="14.5" style="24" customWidth="1"/>
    <col min="10498" max="10498" width="4.875" style="24" customWidth="1"/>
    <col min="10499" max="10499" width="14" style="24" customWidth="1"/>
    <col min="10500" max="10500" width="7.25" style="24" customWidth="1"/>
    <col min="10501" max="10501" width="17.125" style="24" customWidth="1"/>
    <col min="10502" max="10502" width="14.5" style="24" customWidth="1"/>
    <col min="10503" max="10503" width="13.75" style="24" customWidth="1"/>
    <col min="10504" max="10504" width="4" style="24" customWidth="1"/>
    <col min="10505" max="10505" width="12.75" style="24" customWidth="1"/>
    <col min="10506" max="10506" width="69" style="24" customWidth="1"/>
    <col min="10507" max="10751" width="9" style="24"/>
    <col min="10752" max="10752" width="5.5" style="24" customWidth="1"/>
    <col min="10753" max="10753" width="14.5" style="24" customWidth="1"/>
    <col min="10754" max="10754" width="4.875" style="24" customWidth="1"/>
    <col min="10755" max="10755" width="14" style="24" customWidth="1"/>
    <col min="10756" max="10756" width="7.25" style="24" customWidth="1"/>
    <col min="10757" max="10757" width="17.125" style="24" customWidth="1"/>
    <col min="10758" max="10758" width="14.5" style="24" customWidth="1"/>
    <col min="10759" max="10759" width="13.75" style="24" customWidth="1"/>
    <col min="10760" max="10760" width="4" style="24" customWidth="1"/>
    <col min="10761" max="10761" width="12.75" style="24" customWidth="1"/>
    <col min="10762" max="10762" width="69" style="24" customWidth="1"/>
    <col min="10763" max="11007" width="9" style="24"/>
    <col min="11008" max="11008" width="5.5" style="24" customWidth="1"/>
    <col min="11009" max="11009" width="14.5" style="24" customWidth="1"/>
    <col min="11010" max="11010" width="4.875" style="24" customWidth="1"/>
    <col min="11011" max="11011" width="14" style="24" customWidth="1"/>
    <col min="11012" max="11012" width="7.25" style="24" customWidth="1"/>
    <col min="11013" max="11013" width="17.125" style="24" customWidth="1"/>
    <col min="11014" max="11014" width="14.5" style="24" customWidth="1"/>
    <col min="11015" max="11015" width="13.75" style="24" customWidth="1"/>
    <col min="11016" max="11016" width="4" style="24" customWidth="1"/>
    <col min="11017" max="11017" width="12.75" style="24" customWidth="1"/>
    <col min="11018" max="11018" width="69" style="24" customWidth="1"/>
    <col min="11019" max="11263" width="9" style="24"/>
    <col min="11264" max="11264" width="5.5" style="24" customWidth="1"/>
    <col min="11265" max="11265" width="14.5" style="24" customWidth="1"/>
    <col min="11266" max="11266" width="4.875" style="24" customWidth="1"/>
    <col min="11267" max="11267" width="14" style="24" customWidth="1"/>
    <col min="11268" max="11268" width="7.25" style="24" customWidth="1"/>
    <col min="11269" max="11269" width="17.125" style="24" customWidth="1"/>
    <col min="11270" max="11270" width="14.5" style="24" customWidth="1"/>
    <col min="11271" max="11271" width="13.75" style="24" customWidth="1"/>
    <col min="11272" max="11272" width="4" style="24" customWidth="1"/>
    <col min="11273" max="11273" width="12.75" style="24" customWidth="1"/>
    <col min="11274" max="11274" width="69" style="24" customWidth="1"/>
    <col min="11275" max="11519" width="9" style="24"/>
    <col min="11520" max="11520" width="5.5" style="24" customWidth="1"/>
    <col min="11521" max="11521" width="14.5" style="24" customWidth="1"/>
    <col min="11522" max="11522" width="4.875" style="24" customWidth="1"/>
    <col min="11523" max="11523" width="14" style="24" customWidth="1"/>
    <col min="11524" max="11524" width="7.25" style="24" customWidth="1"/>
    <col min="11525" max="11525" width="17.125" style="24" customWidth="1"/>
    <col min="11526" max="11526" width="14.5" style="24" customWidth="1"/>
    <col min="11527" max="11527" width="13.75" style="24" customWidth="1"/>
    <col min="11528" max="11528" width="4" style="24" customWidth="1"/>
    <col min="11529" max="11529" width="12.75" style="24" customWidth="1"/>
    <col min="11530" max="11530" width="69" style="24" customWidth="1"/>
    <col min="11531" max="11775" width="9" style="24"/>
    <col min="11776" max="11776" width="5.5" style="24" customWidth="1"/>
    <col min="11777" max="11777" width="14.5" style="24" customWidth="1"/>
    <col min="11778" max="11778" width="4.875" style="24" customWidth="1"/>
    <col min="11779" max="11779" width="14" style="24" customWidth="1"/>
    <col min="11780" max="11780" width="7.25" style="24" customWidth="1"/>
    <col min="11781" max="11781" width="17.125" style="24" customWidth="1"/>
    <col min="11782" max="11782" width="14.5" style="24" customWidth="1"/>
    <col min="11783" max="11783" width="13.75" style="24" customWidth="1"/>
    <col min="11784" max="11784" width="4" style="24" customWidth="1"/>
    <col min="11785" max="11785" width="12.75" style="24" customWidth="1"/>
    <col min="11786" max="11786" width="69" style="24" customWidth="1"/>
    <col min="11787" max="12031" width="9" style="24"/>
    <col min="12032" max="12032" width="5.5" style="24" customWidth="1"/>
    <col min="12033" max="12033" width="14.5" style="24" customWidth="1"/>
    <col min="12034" max="12034" width="4.875" style="24" customWidth="1"/>
    <col min="12035" max="12035" width="14" style="24" customWidth="1"/>
    <col min="12036" max="12036" width="7.25" style="24" customWidth="1"/>
    <col min="12037" max="12037" width="17.125" style="24" customWidth="1"/>
    <col min="12038" max="12038" width="14.5" style="24" customWidth="1"/>
    <col min="12039" max="12039" width="13.75" style="24" customWidth="1"/>
    <col min="12040" max="12040" width="4" style="24" customWidth="1"/>
    <col min="12041" max="12041" width="12.75" style="24" customWidth="1"/>
    <col min="12042" max="12042" width="69" style="24" customWidth="1"/>
    <col min="12043" max="12287" width="9" style="24"/>
    <col min="12288" max="12288" width="5.5" style="24" customWidth="1"/>
    <col min="12289" max="12289" width="14.5" style="24" customWidth="1"/>
    <col min="12290" max="12290" width="4.875" style="24" customWidth="1"/>
    <col min="12291" max="12291" width="14" style="24" customWidth="1"/>
    <col min="12292" max="12292" width="7.25" style="24" customWidth="1"/>
    <col min="12293" max="12293" width="17.125" style="24" customWidth="1"/>
    <col min="12294" max="12294" width="14.5" style="24" customWidth="1"/>
    <col min="12295" max="12295" width="13.75" style="24" customWidth="1"/>
    <col min="12296" max="12296" width="4" style="24" customWidth="1"/>
    <col min="12297" max="12297" width="12.75" style="24" customWidth="1"/>
    <col min="12298" max="12298" width="69" style="24" customWidth="1"/>
    <col min="12299" max="12543" width="9" style="24"/>
    <col min="12544" max="12544" width="5.5" style="24" customWidth="1"/>
    <col min="12545" max="12545" width="14.5" style="24" customWidth="1"/>
    <col min="12546" max="12546" width="4.875" style="24" customWidth="1"/>
    <col min="12547" max="12547" width="14" style="24" customWidth="1"/>
    <col min="12548" max="12548" width="7.25" style="24" customWidth="1"/>
    <col min="12549" max="12549" width="17.125" style="24" customWidth="1"/>
    <col min="12550" max="12550" width="14.5" style="24" customWidth="1"/>
    <col min="12551" max="12551" width="13.75" style="24" customWidth="1"/>
    <col min="12552" max="12552" width="4" style="24" customWidth="1"/>
    <col min="12553" max="12553" width="12.75" style="24" customWidth="1"/>
    <col min="12554" max="12554" width="69" style="24" customWidth="1"/>
    <col min="12555" max="12799" width="9" style="24"/>
    <col min="12800" max="12800" width="5.5" style="24" customWidth="1"/>
    <col min="12801" max="12801" width="14.5" style="24" customWidth="1"/>
    <col min="12802" max="12802" width="4.875" style="24" customWidth="1"/>
    <col min="12803" max="12803" width="14" style="24" customWidth="1"/>
    <col min="12804" max="12804" width="7.25" style="24" customWidth="1"/>
    <col min="12805" max="12805" width="17.125" style="24" customWidth="1"/>
    <col min="12806" max="12806" width="14.5" style="24" customWidth="1"/>
    <col min="12807" max="12807" width="13.75" style="24" customWidth="1"/>
    <col min="12808" max="12808" width="4" style="24" customWidth="1"/>
    <col min="12809" max="12809" width="12.75" style="24" customWidth="1"/>
    <col min="12810" max="12810" width="69" style="24" customWidth="1"/>
    <col min="12811" max="13055" width="9" style="24"/>
    <col min="13056" max="13056" width="5.5" style="24" customWidth="1"/>
    <col min="13057" max="13057" width="14.5" style="24" customWidth="1"/>
    <col min="13058" max="13058" width="4.875" style="24" customWidth="1"/>
    <col min="13059" max="13059" width="14" style="24" customWidth="1"/>
    <col min="13060" max="13060" width="7.25" style="24" customWidth="1"/>
    <col min="13061" max="13061" width="17.125" style="24" customWidth="1"/>
    <col min="13062" max="13062" width="14.5" style="24" customWidth="1"/>
    <col min="13063" max="13063" width="13.75" style="24" customWidth="1"/>
    <col min="13064" max="13064" width="4" style="24" customWidth="1"/>
    <col min="13065" max="13065" width="12.75" style="24" customWidth="1"/>
    <col min="13066" max="13066" width="69" style="24" customWidth="1"/>
    <col min="13067" max="13311" width="9" style="24"/>
    <col min="13312" max="13312" width="5.5" style="24" customWidth="1"/>
    <col min="13313" max="13313" width="14.5" style="24" customWidth="1"/>
    <col min="13314" max="13314" width="4.875" style="24" customWidth="1"/>
    <col min="13315" max="13315" width="14" style="24" customWidth="1"/>
    <col min="13316" max="13316" width="7.25" style="24" customWidth="1"/>
    <col min="13317" max="13317" width="17.125" style="24" customWidth="1"/>
    <col min="13318" max="13318" width="14.5" style="24" customWidth="1"/>
    <col min="13319" max="13319" width="13.75" style="24" customWidth="1"/>
    <col min="13320" max="13320" width="4" style="24" customWidth="1"/>
    <col min="13321" max="13321" width="12.75" style="24" customWidth="1"/>
    <col min="13322" max="13322" width="69" style="24" customWidth="1"/>
    <col min="13323" max="13567" width="9" style="24"/>
    <col min="13568" max="13568" width="5.5" style="24" customWidth="1"/>
    <col min="13569" max="13569" width="14.5" style="24" customWidth="1"/>
    <col min="13570" max="13570" width="4.875" style="24" customWidth="1"/>
    <col min="13571" max="13571" width="14" style="24" customWidth="1"/>
    <col min="13572" max="13572" width="7.25" style="24" customWidth="1"/>
    <col min="13573" max="13573" width="17.125" style="24" customWidth="1"/>
    <col min="13574" max="13574" width="14.5" style="24" customWidth="1"/>
    <col min="13575" max="13575" width="13.75" style="24" customWidth="1"/>
    <col min="13576" max="13576" width="4" style="24" customWidth="1"/>
    <col min="13577" max="13577" width="12.75" style="24" customWidth="1"/>
    <col min="13578" max="13578" width="69" style="24" customWidth="1"/>
    <col min="13579" max="13823" width="9" style="24"/>
    <col min="13824" max="13824" width="5.5" style="24" customWidth="1"/>
    <col min="13825" max="13825" width="14.5" style="24" customWidth="1"/>
    <col min="13826" max="13826" width="4.875" style="24" customWidth="1"/>
    <col min="13827" max="13827" width="14" style="24" customWidth="1"/>
    <col min="13828" max="13828" width="7.25" style="24" customWidth="1"/>
    <col min="13829" max="13829" width="17.125" style="24" customWidth="1"/>
    <col min="13830" max="13830" width="14.5" style="24" customWidth="1"/>
    <col min="13831" max="13831" width="13.75" style="24" customWidth="1"/>
    <col min="13832" max="13832" width="4" style="24" customWidth="1"/>
    <col min="13833" max="13833" width="12.75" style="24" customWidth="1"/>
    <col min="13834" max="13834" width="69" style="24" customWidth="1"/>
    <col min="13835" max="14079" width="9" style="24"/>
    <col min="14080" max="14080" width="5.5" style="24" customWidth="1"/>
    <col min="14081" max="14081" width="14.5" style="24" customWidth="1"/>
    <col min="14082" max="14082" width="4.875" style="24" customWidth="1"/>
    <col min="14083" max="14083" width="14" style="24" customWidth="1"/>
    <col min="14084" max="14084" width="7.25" style="24" customWidth="1"/>
    <col min="14085" max="14085" width="17.125" style="24" customWidth="1"/>
    <col min="14086" max="14086" width="14.5" style="24" customWidth="1"/>
    <col min="14087" max="14087" width="13.75" style="24" customWidth="1"/>
    <col min="14088" max="14088" width="4" style="24" customWidth="1"/>
    <col min="14089" max="14089" width="12.75" style="24" customWidth="1"/>
    <col min="14090" max="14090" width="69" style="24" customWidth="1"/>
    <col min="14091" max="14335" width="9" style="24"/>
    <col min="14336" max="14336" width="5.5" style="24" customWidth="1"/>
    <col min="14337" max="14337" width="14.5" style="24" customWidth="1"/>
    <col min="14338" max="14338" width="4.875" style="24" customWidth="1"/>
    <col min="14339" max="14339" width="14" style="24" customWidth="1"/>
    <col min="14340" max="14340" width="7.25" style="24" customWidth="1"/>
    <col min="14341" max="14341" width="17.125" style="24" customWidth="1"/>
    <col min="14342" max="14342" width="14.5" style="24" customWidth="1"/>
    <col min="14343" max="14343" width="13.75" style="24" customWidth="1"/>
    <col min="14344" max="14344" width="4" style="24" customWidth="1"/>
    <col min="14345" max="14345" width="12.75" style="24" customWidth="1"/>
    <col min="14346" max="14346" width="69" style="24" customWidth="1"/>
    <col min="14347" max="14591" width="9" style="24"/>
    <col min="14592" max="14592" width="5.5" style="24" customWidth="1"/>
    <col min="14593" max="14593" width="14.5" style="24" customWidth="1"/>
    <col min="14594" max="14594" width="4.875" style="24" customWidth="1"/>
    <col min="14595" max="14595" width="14" style="24" customWidth="1"/>
    <col min="14596" max="14596" width="7.25" style="24" customWidth="1"/>
    <col min="14597" max="14597" width="17.125" style="24" customWidth="1"/>
    <col min="14598" max="14598" width="14.5" style="24" customWidth="1"/>
    <col min="14599" max="14599" width="13.75" style="24" customWidth="1"/>
    <col min="14600" max="14600" width="4" style="24" customWidth="1"/>
    <col min="14601" max="14601" width="12.75" style="24" customWidth="1"/>
    <col min="14602" max="14602" width="69" style="24" customWidth="1"/>
    <col min="14603" max="14847" width="9" style="24"/>
    <col min="14848" max="14848" width="5.5" style="24" customWidth="1"/>
    <col min="14849" max="14849" width="14.5" style="24" customWidth="1"/>
    <col min="14850" max="14850" width="4.875" style="24" customWidth="1"/>
    <col min="14851" max="14851" width="14" style="24" customWidth="1"/>
    <col min="14852" max="14852" width="7.25" style="24" customWidth="1"/>
    <col min="14853" max="14853" width="17.125" style="24" customWidth="1"/>
    <col min="14854" max="14854" width="14.5" style="24" customWidth="1"/>
    <col min="14855" max="14855" width="13.75" style="24" customWidth="1"/>
    <col min="14856" max="14856" width="4" style="24" customWidth="1"/>
    <col min="14857" max="14857" width="12.75" style="24" customWidth="1"/>
    <col min="14858" max="14858" width="69" style="24" customWidth="1"/>
    <col min="14859" max="15103" width="9" style="24"/>
    <col min="15104" max="15104" width="5.5" style="24" customWidth="1"/>
    <col min="15105" max="15105" width="14.5" style="24" customWidth="1"/>
    <col min="15106" max="15106" width="4.875" style="24" customWidth="1"/>
    <col min="15107" max="15107" width="14" style="24" customWidth="1"/>
    <col min="15108" max="15108" width="7.25" style="24" customWidth="1"/>
    <col min="15109" max="15109" width="17.125" style="24" customWidth="1"/>
    <col min="15110" max="15110" width="14.5" style="24" customWidth="1"/>
    <col min="15111" max="15111" width="13.75" style="24" customWidth="1"/>
    <col min="15112" max="15112" width="4" style="24" customWidth="1"/>
    <col min="15113" max="15113" width="12.75" style="24" customWidth="1"/>
    <col min="15114" max="15114" width="69" style="24" customWidth="1"/>
    <col min="15115" max="15359" width="9" style="24"/>
    <col min="15360" max="15360" width="5.5" style="24" customWidth="1"/>
    <col min="15361" max="15361" width="14.5" style="24" customWidth="1"/>
    <col min="15362" max="15362" width="4.875" style="24" customWidth="1"/>
    <col min="15363" max="15363" width="14" style="24" customWidth="1"/>
    <col min="15364" max="15364" width="7.25" style="24" customWidth="1"/>
    <col min="15365" max="15365" width="17.125" style="24" customWidth="1"/>
    <col min="15366" max="15366" width="14.5" style="24" customWidth="1"/>
    <col min="15367" max="15367" width="13.75" style="24" customWidth="1"/>
    <col min="15368" max="15368" width="4" style="24" customWidth="1"/>
    <col min="15369" max="15369" width="12.75" style="24" customWidth="1"/>
    <col min="15370" max="15370" width="69" style="24" customWidth="1"/>
    <col min="15371" max="15615" width="9" style="24"/>
    <col min="15616" max="15616" width="5.5" style="24" customWidth="1"/>
    <col min="15617" max="15617" width="14.5" style="24" customWidth="1"/>
    <col min="15618" max="15618" width="4.875" style="24" customWidth="1"/>
    <col min="15619" max="15619" width="14" style="24" customWidth="1"/>
    <col min="15620" max="15620" width="7.25" style="24" customWidth="1"/>
    <col min="15621" max="15621" width="17.125" style="24" customWidth="1"/>
    <col min="15622" max="15622" width="14.5" style="24" customWidth="1"/>
    <col min="15623" max="15623" width="13.75" style="24" customWidth="1"/>
    <col min="15624" max="15624" width="4" style="24" customWidth="1"/>
    <col min="15625" max="15625" width="12.75" style="24" customWidth="1"/>
    <col min="15626" max="15626" width="69" style="24" customWidth="1"/>
    <col min="15627" max="15871" width="9" style="24"/>
    <col min="15872" max="15872" width="5.5" style="24" customWidth="1"/>
    <col min="15873" max="15873" width="14.5" style="24" customWidth="1"/>
    <col min="15874" max="15874" width="4.875" style="24" customWidth="1"/>
    <col min="15875" max="15875" width="14" style="24" customWidth="1"/>
    <col min="15876" max="15876" width="7.25" style="24" customWidth="1"/>
    <col min="15877" max="15877" width="17.125" style="24" customWidth="1"/>
    <col min="15878" max="15878" width="14.5" style="24" customWidth="1"/>
    <col min="15879" max="15879" width="13.75" style="24" customWidth="1"/>
    <col min="15880" max="15880" width="4" style="24" customWidth="1"/>
    <col min="15881" max="15881" width="12.75" style="24" customWidth="1"/>
    <col min="15882" max="15882" width="69" style="24" customWidth="1"/>
    <col min="15883" max="16127" width="9" style="24"/>
    <col min="16128" max="16128" width="5.5" style="24" customWidth="1"/>
    <col min="16129" max="16129" width="14.5" style="24" customWidth="1"/>
    <col min="16130" max="16130" width="4.875" style="24" customWidth="1"/>
    <col min="16131" max="16131" width="14" style="24" customWidth="1"/>
    <col min="16132" max="16132" width="7.25" style="24" customWidth="1"/>
    <col min="16133" max="16133" width="17.125" style="24" customWidth="1"/>
    <col min="16134" max="16134" width="14.5" style="24" customWidth="1"/>
    <col min="16135" max="16135" width="13.75" style="24" customWidth="1"/>
    <col min="16136" max="16136" width="4" style="24" customWidth="1"/>
    <col min="16137" max="16137" width="12.75" style="24" customWidth="1"/>
    <col min="16138" max="16138" width="69" style="24" customWidth="1"/>
    <col min="16139" max="16384" width="9" style="24"/>
  </cols>
  <sheetData>
    <row r="1" spans="1:11" ht="30" customHeight="1">
      <c r="A1" s="393" t="s">
        <v>65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</row>
    <row r="2" spans="1:11" ht="21" customHeight="1">
      <c r="A2" s="394" t="s">
        <v>66</v>
      </c>
      <c r="B2" s="394"/>
      <c r="C2" s="394"/>
      <c r="D2" s="394"/>
      <c r="E2" s="394"/>
      <c r="F2" s="394"/>
      <c r="G2" s="394"/>
      <c r="H2" s="394"/>
      <c r="I2" s="167"/>
      <c r="J2" s="167"/>
      <c r="K2" s="25"/>
    </row>
    <row r="3" spans="1:11" ht="21" customHeight="1" thickBot="1">
      <c r="A3" s="395" t="s">
        <v>271</v>
      </c>
      <c r="B3" s="415"/>
      <c r="C3" s="415"/>
      <c r="D3" s="415"/>
      <c r="E3" s="415"/>
      <c r="F3" s="415"/>
      <c r="G3" s="415"/>
      <c r="H3" s="415"/>
      <c r="I3" s="415"/>
      <c r="J3" s="415"/>
      <c r="K3" s="415"/>
    </row>
    <row r="4" spans="1:11" ht="21" customHeight="1">
      <c r="A4" s="416" t="s">
        <v>27</v>
      </c>
      <c r="B4" s="417"/>
      <c r="C4" s="417"/>
      <c r="D4" s="417"/>
      <c r="E4" s="417"/>
      <c r="F4" s="417"/>
      <c r="G4" s="310" t="s">
        <v>28</v>
      </c>
      <c r="H4" s="310" t="s">
        <v>29</v>
      </c>
      <c r="I4" s="418" t="s">
        <v>30</v>
      </c>
      <c r="J4" s="419"/>
      <c r="K4" s="422" t="s">
        <v>46</v>
      </c>
    </row>
    <row r="5" spans="1:11" ht="21" customHeight="1" thickBot="1">
      <c r="A5" s="424" t="s">
        <v>32</v>
      </c>
      <c r="B5" s="425"/>
      <c r="C5" s="425" t="s">
        <v>33</v>
      </c>
      <c r="D5" s="425"/>
      <c r="E5" s="425" t="s">
        <v>34</v>
      </c>
      <c r="F5" s="425"/>
      <c r="G5" s="168" t="s">
        <v>187</v>
      </c>
      <c r="H5" s="168" t="s">
        <v>156</v>
      </c>
      <c r="I5" s="420"/>
      <c r="J5" s="421"/>
      <c r="K5" s="423"/>
    </row>
    <row r="6" spans="1:11" ht="21" customHeight="1" thickTop="1" thickBot="1">
      <c r="A6" s="413" t="s">
        <v>35</v>
      </c>
      <c r="B6" s="414"/>
      <c r="C6" s="414"/>
      <c r="D6" s="414"/>
      <c r="E6" s="414"/>
      <c r="F6" s="414"/>
      <c r="G6" s="315">
        <f>G7+G84+G92+G138+G141+G145+G148+G151</f>
        <v>1050005127</v>
      </c>
      <c r="H6" s="324">
        <f>H7+H84+H92+H138+H141+H145+H148+H151</f>
        <v>1276708990</v>
      </c>
      <c r="I6" s="169"/>
      <c r="J6" s="170">
        <f>ABS(H6-G6)</f>
        <v>226703863</v>
      </c>
      <c r="K6" s="171"/>
    </row>
    <row r="7" spans="1:11" ht="18" customHeight="1" thickBot="1">
      <c r="A7" s="30">
        <v>1</v>
      </c>
      <c r="B7" s="32" t="s">
        <v>67</v>
      </c>
      <c r="C7" s="172"/>
      <c r="D7" s="172"/>
      <c r="E7" s="172"/>
      <c r="F7" s="32"/>
      <c r="G7" s="172">
        <f>G8+G57+G61</f>
        <v>881776687</v>
      </c>
      <c r="H7" s="172">
        <f>H8+H57+H61</f>
        <v>979061460</v>
      </c>
      <c r="I7" s="173"/>
      <c r="J7" s="174">
        <f>ABS(H7-G7)</f>
        <v>97284773</v>
      </c>
      <c r="K7" s="127"/>
    </row>
    <row r="8" spans="1:11" ht="18" customHeight="1">
      <c r="A8" s="33"/>
      <c r="B8" s="34"/>
      <c r="C8" s="175">
        <v>11</v>
      </c>
      <c r="D8" s="37" t="s">
        <v>68</v>
      </c>
      <c r="E8" s="67"/>
      <c r="F8" s="37"/>
      <c r="G8" s="67">
        <f>G9+G18+G19+G20+G38+G44+G53</f>
        <v>807826606</v>
      </c>
      <c r="H8" s="67">
        <f>H9+H18+H19+H20+H38+H44+H53</f>
        <v>902147900</v>
      </c>
      <c r="I8" s="176"/>
      <c r="J8" s="177">
        <f>ABS(H8-G8)</f>
        <v>94321294</v>
      </c>
      <c r="K8" s="178"/>
    </row>
    <row r="9" spans="1:11" ht="18" customHeight="1">
      <c r="A9" s="33"/>
      <c r="B9" s="34"/>
      <c r="C9" s="313"/>
      <c r="D9" s="313"/>
      <c r="E9" s="179">
        <v>111</v>
      </c>
      <c r="F9" s="180" t="s">
        <v>69</v>
      </c>
      <c r="G9" s="181">
        <v>351126584</v>
      </c>
      <c r="H9" s="181">
        <v>411600000</v>
      </c>
      <c r="I9" s="182"/>
      <c r="J9" s="183">
        <f>ABS(H9-G9)</f>
        <v>60473416</v>
      </c>
      <c r="K9" s="184" t="s">
        <v>236</v>
      </c>
    </row>
    <row r="10" spans="1:11" ht="18" customHeight="1">
      <c r="A10" s="33"/>
      <c r="B10" s="34"/>
      <c r="C10" s="34"/>
      <c r="D10" s="34"/>
      <c r="E10" s="185"/>
      <c r="F10" s="186"/>
      <c r="G10" s="187"/>
      <c r="H10" s="187"/>
      <c r="I10" s="188"/>
      <c r="J10" s="189"/>
      <c r="K10" s="190" t="s">
        <v>219</v>
      </c>
    </row>
    <row r="11" spans="1:11" ht="18" customHeight="1">
      <c r="A11" s="33"/>
      <c r="B11" s="34"/>
      <c r="C11" s="34"/>
      <c r="D11" s="34"/>
      <c r="E11" s="185"/>
      <c r="F11" s="186"/>
      <c r="G11" s="187"/>
      <c r="H11" s="187"/>
      <c r="I11" s="188"/>
      <c r="J11" s="189"/>
      <c r="K11" s="191" t="s">
        <v>220</v>
      </c>
    </row>
    <row r="12" spans="1:11" ht="18" customHeight="1">
      <c r="A12" s="33"/>
      <c r="B12" s="34"/>
      <c r="C12" s="34"/>
      <c r="D12" s="34"/>
      <c r="E12" s="185"/>
      <c r="F12" s="186"/>
      <c r="G12" s="187"/>
      <c r="H12" s="187"/>
      <c r="I12" s="188"/>
      <c r="J12" s="189"/>
      <c r="K12" s="191" t="s">
        <v>221</v>
      </c>
    </row>
    <row r="13" spans="1:11" ht="18" customHeight="1">
      <c r="A13" s="33"/>
      <c r="B13" s="34"/>
      <c r="C13" s="34"/>
      <c r="D13" s="34"/>
      <c r="E13" s="185"/>
      <c r="F13" s="186"/>
      <c r="G13" s="187"/>
      <c r="H13" s="187"/>
      <c r="I13" s="188"/>
      <c r="J13" s="189"/>
      <c r="K13" s="191" t="s">
        <v>234</v>
      </c>
    </row>
    <row r="14" spans="1:11" ht="18" customHeight="1">
      <c r="A14" s="33"/>
      <c r="B14" s="34"/>
      <c r="C14" s="34"/>
      <c r="D14" s="34"/>
      <c r="E14" s="185"/>
      <c r="F14" s="186"/>
      <c r="G14" s="187"/>
      <c r="H14" s="187"/>
      <c r="I14" s="188"/>
      <c r="J14" s="189"/>
      <c r="K14" s="190" t="s">
        <v>222</v>
      </c>
    </row>
    <row r="15" spans="1:11" ht="18" customHeight="1">
      <c r="A15" s="33"/>
      <c r="B15" s="34"/>
      <c r="C15" s="34"/>
      <c r="D15" s="34"/>
      <c r="E15" s="185"/>
      <c r="F15" s="186"/>
      <c r="G15" s="187"/>
      <c r="H15" s="187"/>
      <c r="I15" s="188"/>
      <c r="J15" s="189"/>
      <c r="K15" s="191" t="s">
        <v>235</v>
      </c>
    </row>
    <row r="16" spans="1:11" ht="18" customHeight="1">
      <c r="A16" s="33"/>
      <c r="B16" s="34"/>
      <c r="C16" s="34"/>
      <c r="D16" s="34"/>
      <c r="E16" s="185"/>
      <c r="F16" s="186"/>
      <c r="G16" s="187"/>
      <c r="H16" s="187"/>
      <c r="I16" s="188"/>
      <c r="J16" s="189"/>
      <c r="K16" s="191" t="s">
        <v>223</v>
      </c>
    </row>
    <row r="17" spans="1:11" ht="18" customHeight="1">
      <c r="A17" s="33"/>
      <c r="B17" s="34"/>
      <c r="C17" s="34"/>
      <c r="D17" s="34"/>
      <c r="E17" s="192"/>
      <c r="F17" s="193"/>
      <c r="G17" s="193"/>
      <c r="H17" s="193"/>
      <c r="I17" s="194"/>
      <c r="J17" s="195"/>
      <c r="K17" s="178" t="s">
        <v>233</v>
      </c>
    </row>
    <row r="18" spans="1:11" ht="18" customHeight="1">
      <c r="A18" s="33"/>
      <c r="B18" s="34"/>
      <c r="C18" s="34"/>
      <c r="D18" s="34"/>
      <c r="E18" s="341">
        <v>112</v>
      </c>
      <c r="F18" s="186" t="s">
        <v>70</v>
      </c>
      <c r="G18" s="186">
        <v>0</v>
      </c>
      <c r="H18" s="186">
        <v>0</v>
      </c>
      <c r="I18" s="196" t="s">
        <v>150</v>
      </c>
      <c r="J18" s="183">
        <f>ABS(H18-G18)</f>
        <v>0</v>
      </c>
    </row>
    <row r="19" spans="1:11" ht="18" customHeight="1">
      <c r="A19" s="33"/>
      <c r="B19" s="34"/>
      <c r="C19" s="34"/>
      <c r="D19" s="34"/>
      <c r="E19" s="197">
        <v>113</v>
      </c>
      <c r="F19" s="198" t="s">
        <v>71</v>
      </c>
      <c r="G19" s="198">
        <v>3779500</v>
      </c>
      <c r="H19" s="198">
        <v>0</v>
      </c>
      <c r="I19" s="199"/>
      <c r="J19" s="200" t="s">
        <v>72</v>
      </c>
      <c r="K19" s="201"/>
    </row>
    <row r="20" spans="1:11" ht="18" customHeight="1">
      <c r="A20" s="33"/>
      <c r="B20" s="34"/>
      <c r="C20" s="34"/>
      <c r="D20" s="34"/>
      <c r="E20" s="86">
        <v>114</v>
      </c>
      <c r="F20" s="180" t="s">
        <v>73</v>
      </c>
      <c r="G20" s="180">
        <v>320271792</v>
      </c>
      <c r="H20" s="180">
        <v>333600000</v>
      </c>
      <c r="I20" s="202" t="s">
        <v>150</v>
      </c>
      <c r="J20" s="183">
        <f>ABS(G20-H20)</f>
        <v>13328208</v>
      </c>
      <c r="K20" s="191" t="s">
        <v>229</v>
      </c>
    </row>
    <row r="21" spans="1:11" ht="18" customHeight="1">
      <c r="A21" s="33"/>
      <c r="B21" s="34"/>
      <c r="C21" s="34"/>
      <c r="D21" s="34"/>
      <c r="E21" s="34"/>
      <c r="F21" s="34"/>
      <c r="G21" s="34"/>
      <c r="H21" s="34"/>
      <c r="I21" s="82"/>
      <c r="J21" s="323"/>
      <c r="K21" s="191" t="s">
        <v>227</v>
      </c>
    </row>
    <row r="22" spans="1:11" ht="18" customHeight="1">
      <c r="A22" s="33"/>
      <c r="B22" s="34"/>
      <c r="C22" s="34"/>
      <c r="D22" s="34"/>
      <c r="E22" s="48"/>
      <c r="F22" s="34"/>
      <c r="G22" s="34"/>
      <c r="H22" s="34"/>
      <c r="I22" s="82"/>
      <c r="J22" s="323"/>
      <c r="K22" s="191" t="s">
        <v>244</v>
      </c>
    </row>
    <row r="23" spans="1:11" ht="18" customHeight="1">
      <c r="A23" s="33"/>
      <c r="B23" s="34"/>
      <c r="C23" s="34"/>
      <c r="D23" s="34"/>
      <c r="E23" s="48"/>
      <c r="F23" s="34"/>
      <c r="G23" s="34"/>
      <c r="H23" s="34"/>
      <c r="I23" s="82"/>
      <c r="J23" s="323"/>
      <c r="K23" s="191" t="s">
        <v>243</v>
      </c>
    </row>
    <row r="24" spans="1:11" ht="18" customHeight="1">
      <c r="A24" s="33"/>
      <c r="B24" s="34"/>
      <c r="C24" s="34"/>
      <c r="D24" s="34"/>
      <c r="E24" s="48"/>
      <c r="F24" s="34"/>
      <c r="G24" s="34"/>
      <c r="H24" s="34"/>
      <c r="I24" s="82"/>
      <c r="J24" s="323"/>
      <c r="K24" s="191" t="s">
        <v>242</v>
      </c>
    </row>
    <row r="25" spans="1:11" ht="18" customHeight="1">
      <c r="A25" s="33"/>
      <c r="B25" s="34"/>
      <c r="C25" s="34"/>
      <c r="D25" s="34"/>
      <c r="E25" s="48"/>
      <c r="F25" s="34"/>
      <c r="G25" s="34"/>
      <c r="H25" s="34"/>
      <c r="I25" s="82"/>
      <c r="J25" s="323"/>
      <c r="K25" s="190" t="s">
        <v>241</v>
      </c>
    </row>
    <row r="26" spans="1:11" ht="18" customHeight="1">
      <c r="A26" s="33"/>
      <c r="B26" s="34"/>
      <c r="C26" s="34"/>
      <c r="D26" s="34"/>
      <c r="E26" s="48"/>
      <c r="F26" s="34"/>
      <c r="G26" s="34"/>
      <c r="H26" s="34"/>
      <c r="I26" s="82"/>
      <c r="J26" s="323"/>
      <c r="K26" s="191" t="s">
        <v>230</v>
      </c>
    </row>
    <row r="27" spans="1:11" ht="18" customHeight="1">
      <c r="A27" s="33"/>
      <c r="B27" s="34"/>
      <c r="C27" s="34"/>
      <c r="D27" s="34"/>
      <c r="E27" s="48"/>
      <c r="F27" s="34"/>
      <c r="G27" s="34"/>
      <c r="H27" s="34"/>
      <c r="I27" s="82"/>
      <c r="J27" s="323"/>
      <c r="K27" s="190" t="s">
        <v>228</v>
      </c>
    </row>
    <row r="28" spans="1:11" ht="18" customHeight="1">
      <c r="A28" s="33"/>
      <c r="B28" s="34"/>
      <c r="C28" s="34"/>
      <c r="D28" s="34"/>
      <c r="E28" s="48"/>
      <c r="F28" s="34"/>
      <c r="G28" s="34"/>
      <c r="H28" s="34"/>
      <c r="I28" s="82"/>
      <c r="J28" s="323"/>
      <c r="K28" s="191" t="s">
        <v>225</v>
      </c>
    </row>
    <row r="29" spans="1:11" ht="18" customHeight="1">
      <c r="A29" s="33"/>
      <c r="B29" s="34"/>
      <c r="C29" s="34"/>
      <c r="D29" s="34"/>
      <c r="E29" s="48"/>
      <c r="F29" s="34"/>
      <c r="G29" s="34"/>
      <c r="H29" s="34"/>
      <c r="I29" s="82"/>
      <c r="J29" s="323"/>
      <c r="K29" s="191" t="s">
        <v>224</v>
      </c>
    </row>
    <row r="30" spans="1:11" ht="18" customHeight="1">
      <c r="A30" s="33"/>
      <c r="B30" s="34"/>
      <c r="C30" s="34"/>
      <c r="D30" s="34"/>
      <c r="E30" s="48"/>
      <c r="F30" s="34"/>
      <c r="G30" s="34"/>
      <c r="H30" s="34"/>
      <c r="I30" s="82"/>
      <c r="J30" s="323"/>
      <c r="K30" s="191" t="s">
        <v>231</v>
      </c>
    </row>
    <row r="31" spans="1:11" ht="18" customHeight="1">
      <c r="A31" s="33"/>
      <c r="B31" s="34"/>
      <c r="C31" s="34"/>
      <c r="D31" s="34"/>
      <c r="E31" s="48"/>
      <c r="F31" s="34"/>
      <c r="G31" s="34"/>
      <c r="H31" s="34"/>
      <c r="I31" s="82"/>
      <c r="J31" s="323"/>
      <c r="K31" s="191" t="s">
        <v>226</v>
      </c>
    </row>
    <row r="32" spans="1:11" ht="18" customHeight="1">
      <c r="A32" s="33"/>
      <c r="B32" s="34"/>
      <c r="C32" s="34"/>
      <c r="D32" s="34"/>
      <c r="E32" s="48"/>
      <c r="F32" s="34"/>
      <c r="G32" s="34"/>
      <c r="H32" s="34"/>
      <c r="I32" s="82"/>
      <c r="J32" s="323"/>
      <c r="K32" s="191" t="s">
        <v>240</v>
      </c>
    </row>
    <row r="33" spans="1:11" ht="18" customHeight="1">
      <c r="A33" s="33"/>
      <c r="B33" s="34"/>
      <c r="C33" s="34"/>
      <c r="D33" s="34"/>
      <c r="E33" s="48"/>
      <c r="F33" s="34"/>
      <c r="G33" s="34"/>
      <c r="H33" s="34"/>
      <c r="I33" s="82"/>
      <c r="J33" s="323"/>
      <c r="K33" s="190" t="s">
        <v>239</v>
      </c>
    </row>
    <row r="34" spans="1:11" ht="18" customHeight="1">
      <c r="A34" s="33"/>
      <c r="B34" s="34"/>
      <c r="C34" s="34"/>
      <c r="D34" s="34"/>
      <c r="E34" s="48"/>
      <c r="F34" s="34"/>
      <c r="G34" s="34"/>
      <c r="H34" s="34"/>
      <c r="I34" s="82"/>
      <c r="J34" s="323"/>
      <c r="K34" s="191" t="s">
        <v>238</v>
      </c>
    </row>
    <row r="35" spans="1:11" ht="18" customHeight="1">
      <c r="A35" s="33"/>
      <c r="B35" s="34"/>
      <c r="C35" s="34"/>
      <c r="D35" s="34"/>
      <c r="E35" s="48"/>
      <c r="F35" s="34"/>
      <c r="G35" s="34"/>
      <c r="H35" s="34"/>
      <c r="I35" s="82"/>
      <c r="J35" s="323"/>
      <c r="K35" s="190" t="s">
        <v>237</v>
      </c>
    </row>
    <row r="36" spans="1:11" ht="18" customHeight="1">
      <c r="A36" s="33"/>
      <c r="B36" s="34"/>
      <c r="C36" s="34"/>
      <c r="D36" s="34"/>
      <c r="E36" s="48"/>
      <c r="F36" s="34"/>
      <c r="G36" s="34"/>
      <c r="H36" s="34"/>
      <c r="I36" s="82"/>
      <c r="J36" s="323"/>
      <c r="K36" s="191" t="s">
        <v>232</v>
      </c>
    </row>
    <row r="37" spans="1:11" ht="18" customHeight="1">
      <c r="A37" s="33"/>
      <c r="B37" s="34"/>
      <c r="C37" s="34"/>
      <c r="D37" s="34"/>
      <c r="E37" s="37"/>
      <c r="F37" s="37"/>
      <c r="G37" s="37"/>
      <c r="H37" s="37"/>
      <c r="I37" s="204"/>
      <c r="J37" s="322"/>
      <c r="K37" s="178" t="s">
        <v>157</v>
      </c>
    </row>
    <row r="38" spans="1:11" ht="18" customHeight="1">
      <c r="A38" s="33"/>
      <c r="B38" s="34"/>
      <c r="C38" s="34"/>
      <c r="D38" s="34"/>
      <c r="E38" s="205">
        <v>115</v>
      </c>
      <c r="F38" s="186" t="s">
        <v>74</v>
      </c>
      <c r="G38" s="186">
        <v>65236070</v>
      </c>
      <c r="H38" s="186">
        <v>75100000</v>
      </c>
      <c r="I38" s="196"/>
      <c r="J38" s="189">
        <f>ABS(G38-H38)</f>
        <v>9863930</v>
      </c>
      <c r="K38" s="191" t="s">
        <v>246</v>
      </c>
    </row>
    <row r="39" spans="1:11" ht="18" customHeight="1" thickBot="1">
      <c r="A39" s="57"/>
      <c r="B39" s="58"/>
      <c r="C39" s="58"/>
      <c r="D39" s="58"/>
      <c r="E39" s="223"/>
      <c r="F39" s="224" t="s">
        <v>75</v>
      </c>
      <c r="G39" s="224"/>
      <c r="H39" s="224"/>
      <c r="I39" s="225"/>
      <c r="J39" s="226"/>
      <c r="K39" s="316" t="s">
        <v>245</v>
      </c>
    </row>
    <row r="40" spans="1:11" ht="18" customHeight="1">
      <c r="A40" s="80"/>
      <c r="B40" s="80"/>
      <c r="C40" s="80"/>
      <c r="D40" s="80"/>
      <c r="E40" s="342"/>
      <c r="F40" s="343"/>
      <c r="G40" s="343"/>
      <c r="H40" s="343"/>
      <c r="I40" s="196"/>
      <c r="J40" s="344"/>
    </row>
    <row r="41" spans="1:11" ht="18" customHeight="1" thickBot="1">
      <c r="A41" s="395" t="s">
        <v>271</v>
      </c>
      <c r="B41" s="415"/>
      <c r="C41" s="415"/>
      <c r="D41" s="415"/>
      <c r="E41" s="415"/>
      <c r="F41" s="415"/>
      <c r="G41" s="415"/>
      <c r="H41" s="415"/>
      <c r="I41" s="415"/>
      <c r="J41" s="415"/>
      <c r="K41" s="415"/>
    </row>
    <row r="42" spans="1:11" ht="18" customHeight="1">
      <c r="A42" s="396" t="s">
        <v>27</v>
      </c>
      <c r="B42" s="397"/>
      <c r="C42" s="397"/>
      <c r="D42" s="397"/>
      <c r="E42" s="397"/>
      <c r="F42" s="398"/>
      <c r="G42" s="320" t="s">
        <v>28</v>
      </c>
      <c r="H42" s="320" t="s">
        <v>29</v>
      </c>
      <c r="I42" s="399" t="s">
        <v>30</v>
      </c>
      <c r="J42" s="400"/>
      <c r="K42" s="428" t="s">
        <v>46</v>
      </c>
    </row>
    <row r="43" spans="1:11" ht="18" customHeight="1" thickBot="1">
      <c r="A43" s="430" t="s">
        <v>32</v>
      </c>
      <c r="B43" s="431"/>
      <c r="C43" s="432" t="s">
        <v>33</v>
      </c>
      <c r="D43" s="431"/>
      <c r="E43" s="432" t="s">
        <v>34</v>
      </c>
      <c r="F43" s="431"/>
      <c r="G43" s="168" t="s">
        <v>273</v>
      </c>
      <c r="H43" s="168" t="s">
        <v>272</v>
      </c>
      <c r="I43" s="426"/>
      <c r="J43" s="427"/>
      <c r="K43" s="429"/>
    </row>
    <row r="44" spans="1:11" ht="18" customHeight="1" thickTop="1">
      <c r="A44" s="33"/>
      <c r="B44" s="34"/>
      <c r="C44" s="34"/>
      <c r="D44" s="34"/>
      <c r="E44" s="205">
        <v>116</v>
      </c>
      <c r="F44" s="186" t="s">
        <v>76</v>
      </c>
      <c r="G44" s="186">
        <v>55080110</v>
      </c>
      <c r="H44" s="186">
        <v>66247900</v>
      </c>
      <c r="I44" s="196"/>
      <c r="J44" s="183">
        <f>ABS(G44-H44)</f>
        <v>11167790</v>
      </c>
      <c r="K44" s="191" t="s">
        <v>250</v>
      </c>
    </row>
    <row r="45" spans="1:11" ht="18" customHeight="1">
      <c r="A45" s="33"/>
      <c r="B45" s="34"/>
      <c r="C45" s="34"/>
      <c r="D45" s="34"/>
      <c r="E45" s="205"/>
      <c r="F45" s="186" t="s">
        <v>77</v>
      </c>
      <c r="G45" s="186"/>
      <c r="H45" s="186"/>
      <c r="I45" s="196"/>
      <c r="J45" s="189"/>
      <c r="K45" s="191" t="s">
        <v>248</v>
      </c>
    </row>
    <row r="46" spans="1:11" ht="18" customHeight="1">
      <c r="A46" s="33"/>
      <c r="B46" s="34"/>
      <c r="C46" s="34"/>
      <c r="D46" s="34"/>
      <c r="E46" s="86"/>
      <c r="F46" s="186"/>
      <c r="G46" s="186"/>
      <c r="H46" s="186"/>
      <c r="I46" s="208"/>
      <c r="J46" s="189"/>
      <c r="K46" s="191" t="s">
        <v>249</v>
      </c>
    </row>
    <row r="47" spans="1:11" ht="18" customHeight="1">
      <c r="A47" s="33"/>
      <c r="B47" s="34"/>
      <c r="C47" s="34"/>
      <c r="D47" s="34"/>
      <c r="E47" s="86"/>
      <c r="F47" s="186"/>
      <c r="G47" s="186"/>
      <c r="H47" s="186"/>
      <c r="I47" s="208"/>
      <c r="J47" s="189"/>
      <c r="K47" s="191" t="s">
        <v>251</v>
      </c>
    </row>
    <row r="48" spans="1:11" ht="18" customHeight="1">
      <c r="A48" s="33"/>
      <c r="B48" s="34"/>
      <c r="C48" s="34"/>
      <c r="D48" s="34"/>
      <c r="E48" s="86"/>
      <c r="F48" s="186"/>
      <c r="G48" s="186"/>
      <c r="H48" s="186"/>
      <c r="I48" s="208"/>
      <c r="J48" s="189"/>
      <c r="K48" s="191" t="s">
        <v>252</v>
      </c>
    </row>
    <row r="49" spans="1:11" ht="18" customHeight="1">
      <c r="A49" s="33"/>
      <c r="B49" s="34"/>
      <c r="C49" s="34"/>
      <c r="D49" s="34"/>
      <c r="E49" s="86"/>
      <c r="F49" s="186"/>
      <c r="G49" s="186"/>
      <c r="H49" s="186"/>
      <c r="I49" s="208"/>
      <c r="J49" s="189"/>
      <c r="K49" s="190" t="s">
        <v>254</v>
      </c>
    </row>
    <row r="50" spans="1:11" ht="18" customHeight="1">
      <c r="A50" s="33"/>
      <c r="B50" s="34"/>
      <c r="C50" s="34"/>
      <c r="D50" s="34"/>
      <c r="E50" s="86"/>
      <c r="F50" s="186"/>
      <c r="G50" s="186"/>
      <c r="H50" s="186"/>
      <c r="I50" s="196"/>
      <c r="J50" s="189"/>
      <c r="K50" s="191" t="s">
        <v>253</v>
      </c>
    </row>
    <row r="51" spans="1:11" ht="18" customHeight="1">
      <c r="A51" s="33"/>
      <c r="B51" s="34"/>
      <c r="C51" s="34"/>
      <c r="D51" s="34"/>
      <c r="E51" s="86"/>
      <c r="F51" s="186"/>
      <c r="G51" s="186"/>
      <c r="H51" s="186"/>
      <c r="I51" s="196"/>
      <c r="J51" s="189"/>
      <c r="K51" s="191" t="s">
        <v>256</v>
      </c>
    </row>
    <row r="52" spans="1:11" ht="18" customHeight="1">
      <c r="A52" s="33"/>
      <c r="B52" s="34"/>
      <c r="C52" s="34"/>
      <c r="D52" s="34"/>
      <c r="E52" s="197"/>
      <c r="F52" s="193"/>
      <c r="G52" s="193"/>
      <c r="H52" s="193"/>
      <c r="I52" s="206"/>
      <c r="J52" s="195"/>
      <c r="K52" s="207" t="s">
        <v>255</v>
      </c>
    </row>
    <row r="53" spans="1:11" ht="18" customHeight="1">
      <c r="A53" s="33"/>
      <c r="B53" s="34"/>
      <c r="C53" s="34"/>
      <c r="D53" s="34"/>
      <c r="E53" s="134">
        <v>117</v>
      </c>
      <c r="F53" s="180" t="s">
        <v>78</v>
      </c>
      <c r="G53" s="180">
        <v>12332550</v>
      </c>
      <c r="H53" s="180">
        <v>15600000</v>
      </c>
      <c r="I53" s="196"/>
      <c r="J53" s="183">
        <f>ABS(G53-H53)</f>
        <v>3267450</v>
      </c>
      <c r="K53" s="191" t="s">
        <v>262</v>
      </c>
    </row>
    <row r="54" spans="1:11" ht="18" customHeight="1">
      <c r="A54" s="33"/>
      <c r="B54" s="34"/>
      <c r="C54" s="34"/>
      <c r="D54" s="34"/>
      <c r="E54" s="86"/>
      <c r="F54" s="186"/>
      <c r="G54" s="186"/>
      <c r="H54" s="186"/>
      <c r="I54" s="196"/>
      <c r="J54" s="189"/>
      <c r="K54" s="190" t="s">
        <v>261</v>
      </c>
    </row>
    <row r="55" spans="1:11" ht="18" customHeight="1">
      <c r="A55" s="33"/>
      <c r="B55" s="34"/>
      <c r="C55" s="34"/>
      <c r="D55" s="34"/>
      <c r="E55" s="86"/>
      <c r="F55" s="186"/>
      <c r="G55" s="186"/>
      <c r="H55" s="186"/>
      <c r="I55" s="196"/>
      <c r="J55" s="189"/>
      <c r="K55" s="190" t="s">
        <v>190</v>
      </c>
    </row>
    <row r="56" spans="1:11" ht="18" customHeight="1">
      <c r="A56" s="33"/>
      <c r="B56" s="34"/>
      <c r="C56" s="34"/>
      <c r="D56" s="34"/>
      <c r="E56" s="197"/>
      <c r="F56" s="193"/>
      <c r="G56" s="193"/>
      <c r="H56" s="193"/>
      <c r="I56" s="206"/>
      <c r="J56" s="195"/>
      <c r="K56" s="190" t="s">
        <v>189</v>
      </c>
    </row>
    <row r="57" spans="1:11" ht="18" customHeight="1">
      <c r="A57" s="33"/>
      <c r="B57" s="34"/>
      <c r="C57" s="209">
        <v>12</v>
      </c>
      <c r="D57" s="115" t="s">
        <v>79</v>
      </c>
      <c r="E57" s="134"/>
      <c r="F57" s="198"/>
      <c r="G57" s="198">
        <f>G58+G59+G60</f>
        <v>7628910</v>
      </c>
      <c r="H57" s="198">
        <f>H58+H59+H60</f>
        <v>6000000</v>
      </c>
      <c r="I57" s="210"/>
      <c r="J57" s="200">
        <f t="shared" ref="J57:J62" si="0">ABS(G57-H57)</f>
        <v>1628910</v>
      </c>
      <c r="K57" s="201"/>
    </row>
    <row r="58" spans="1:11" ht="18" customHeight="1">
      <c r="A58" s="33"/>
      <c r="B58" s="34"/>
      <c r="C58" s="34"/>
      <c r="D58" s="91"/>
      <c r="E58" s="144">
        <v>121</v>
      </c>
      <c r="F58" s="198" t="s">
        <v>80</v>
      </c>
      <c r="G58" s="198">
        <v>3637910</v>
      </c>
      <c r="H58" s="198">
        <v>4800000</v>
      </c>
      <c r="I58" s="210"/>
      <c r="J58" s="200">
        <f t="shared" si="0"/>
        <v>1162090</v>
      </c>
      <c r="K58" s="201" t="s">
        <v>191</v>
      </c>
    </row>
    <row r="59" spans="1:11" ht="18" customHeight="1">
      <c r="A59" s="33"/>
      <c r="B59" s="34"/>
      <c r="D59" s="34"/>
      <c r="E59" s="86">
        <v>122</v>
      </c>
      <c r="F59" s="186" t="s">
        <v>81</v>
      </c>
      <c r="G59" s="186">
        <v>3991000</v>
      </c>
      <c r="H59" s="186">
        <v>0</v>
      </c>
      <c r="I59" s="196"/>
      <c r="J59" s="189">
        <f t="shared" si="0"/>
        <v>3991000</v>
      </c>
      <c r="K59" s="201"/>
    </row>
    <row r="60" spans="1:11" ht="18" customHeight="1">
      <c r="A60" s="33"/>
      <c r="B60" s="34"/>
      <c r="C60" s="34"/>
      <c r="D60" s="34"/>
      <c r="E60" s="144">
        <v>123</v>
      </c>
      <c r="F60" s="211" t="s">
        <v>82</v>
      </c>
      <c r="G60" s="198">
        <v>0</v>
      </c>
      <c r="H60" s="198">
        <v>1200000</v>
      </c>
      <c r="I60" s="212"/>
      <c r="J60" s="200">
        <f t="shared" si="0"/>
        <v>1200000</v>
      </c>
      <c r="K60" s="201" t="s">
        <v>192</v>
      </c>
    </row>
    <row r="61" spans="1:11" ht="18" customHeight="1">
      <c r="A61" s="33"/>
      <c r="B61" s="34"/>
      <c r="C61" s="213">
        <v>13</v>
      </c>
      <c r="D61" s="115" t="s">
        <v>83</v>
      </c>
      <c r="E61" s="214"/>
      <c r="F61" s="193"/>
      <c r="G61" s="193">
        <f>G62+G64+G74+G76+G80+G83</f>
        <v>66321171</v>
      </c>
      <c r="H61" s="193">
        <f>H62+H64+H74+H76+H80+H83</f>
        <v>70913560</v>
      </c>
      <c r="I61" s="206"/>
      <c r="J61" s="195">
        <f t="shared" si="0"/>
        <v>4592389</v>
      </c>
      <c r="K61" s="178"/>
    </row>
    <row r="62" spans="1:11" ht="18" customHeight="1">
      <c r="A62" s="33"/>
      <c r="B62" s="34"/>
      <c r="C62" s="48"/>
      <c r="D62" s="321"/>
      <c r="E62" s="205">
        <v>131</v>
      </c>
      <c r="F62" s="186" t="s">
        <v>84</v>
      </c>
      <c r="G62" s="186">
        <v>1754700</v>
      </c>
      <c r="H62" s="186">
        <v>2400000</v>
      </c>
      <c r="I62" s="196"/>
      <c r="J62" s="183">
        <f t="shared" si="0"/>
        <v>645300</v>
      </c>
      <c r="K62" s="191" t="s">
        <v>85</v>
      </c>
    </row>
    <row r="63" spans="1:11" ht="18" customHeight="1">
      <c r="A63" s="33"/>
      <c r="B63" s="34"/>
      <c r="C63" s="91"/>
      <c r="D63" s="48"/>
      <c r="E63" s="214"/>
      <c r="F63" s="193"/>
      <c r="G63" s="193"/>
      <c r="H63" s="193"/>
      <c r="I63" s="206"/>
      <c r="J63" s="195"/>
      <c r="K63" s="178" t="s">
        <v>193</v>
      </c>
    </row>
    <row r="64" spans="1:11" ht="18" customHeight="1">
      <c r="A64" s="33"/>
      <c r="B64" s="34"/>
      <c r="C64" s="34"/>
      <c r="D64" s="91"/>
      <c r="E64" s="86">
        <v>132</v>
      </c>
      <c r="F64" s="186" t="s">
        <v>86</v>
      </c>
      <c r="G64" s="186">
        <v>19584736</v>
      </c>
      <c r="H64" s="186">
        <v>23573560</v>
      </c>
      <c r="I64" s="196"/>
      <c r="J64" s="189">
        <f>ABS(G64-H64)</f>
        <v>3988824</v>
      </c>
      <c r="K64" s="215" t="s">
        <v>87</v>
      </c>
    </row>
    <row r="65" spans="1:11" ht="18" customHeight="1">
      <c r="A65" s="33"/>
      <c r="B65" s="34"/>
      <c r="C65" s="34"/>
      <c r="D65" s="91"/>
      <c r="E65" s="86"/>
      <c r="F65" s="186" t="s">
        <v>88</v>
      </c>
      <c r="G65" s="186"/>
      <c r="H65" s="186"/>
      <c r="I65" s="196"/>
      <c r="J65" s="189"/>
      <c r="K65" s="216" t="s">
        <v>89</v>
      </c>
    </row>
    <row r="66" spans="1:11" ht="18" customHeight="1">
      <c r="A66" s="33"/>
      <c r="B66" s="34"/>
      <c r="C66" s="34"/>
      <c r="D66" s="91"/>
      <c r="E66" s="86"/>
      <c r="F66" s="186"/>
      <c r="G66" s="186"/>
      <c r="H66" s="186"/>
      <c r="I66" s="196"/>
      <c r="J66" s="189"/>
      <c r="K66" s="216" t="s">
        <v>90</v>
      </c>
    </row>
    <row r="67" spans="1:11" ht="18" customHeight="1">
      <c r="A67" s="33"/>
      <c r="B67" s="34"/>
      <c r="C67" s="34"/>
      <c r="D67" s="34"/>
      <c r="E67" s="91"/>
      <c r="F67" s="34"/>
      <c r="G67" s="91"/>
      <c r="H67" s="91"/>
      <c r="J67" s="218"/>
      <c r="K67" s="190" t="s">
        <v>194</v>
      </c>
    </row>
    <row r="68" spans="1:11" ht="18" customHeight="1">
      <c r="A68" s="33"/>
      <c r="B68" s="34"/>
      <c r="C68" s="34"/>
      <c r="D68" s="34"/>
      <c r="E68" s="91"/>
      <c r="F68" s="34"/>
      <c r="G68" s="91"/>
      <c r="H68" s="91"/>
      <c r="J68" s="218"/>
      <c r="K68" s="190" t="s">
        <v>195</v>
      </c>
    </row>
    <row r="69" spans="1:11" ht="18" customHeight="1">
      <c r="A69" s="33"/>
      <c r="B69" s="34"/>
      <c r="C69" s="34"/>
      <c r="D69" s="34"/>
      <c r="E69" s="91"/>
      <c r="F69" s="34"/>
      <c r="G69" s="91"/>
      <c r="H69" s="91"/>
      <c r="J69" s="218"/>
      <c r="K69" s="190" t="s">
        <v>91</v>
      </c>
    </row>
    <row r="70" spans="1:11" ht="18" customHeight="1">
      <c r="A70" s="33"/>
      <c r="B70" s="34"/>
      <c r="C70" s="34"/>
      <c r="D70" s="34"/>
      <c r="E70" s="91"/>
      <c r="F70" s="34"/>
      <c r="G70" s="91"/>
      <c r="H70" s="91"/>
      <c r="J70" s="218"/>
      <c r="K70" s="216" t="s">
        <v>197</v>
      </c>
    </row>
    <row r="71" spans="1:11" ht="18" customHeight="1">
      <c r="A71" s="33"/>
      <c r="B71" s="34"/>
      <c r="C71" s="34"/>
      <c r="D71" s="34"/>
      <c r="E71" s="86"/>
      <c r="F71" s="186"/>
      <c r="G71" s="186"/>
      <c r="H71" s="186"/>
      <c r="I71" s="196"/>
      <c r="J71" s="219"/>
      <c r="K71" s="216" t="s">
        <v>92</v>
      </c>
    </row>
    <row r="72" spans="1:11" ht="18" customHeight="1">
      <c r="A72" s="33"/>
      <c r="B72" s="34"/>
      <c r="C72" s="34"/>
      <c r="D72" s="34"/>
      <c r="E72" s="91"/>
      <c r="F72" s="91"/>
      <c r="G72" s="91"/>
      <c r="H72" s="91"/>
      <c r="I72" s="24"/>
      <c r="J72" s="114"/>
      <c r="K72" s="216" t="s">
        <v>247</v>
      </c>
    </row>
    <row r="73" spans="1:11" ht="18" customHeight="1">
      <c r="A73" s="33"/>
      <c r="B73" s="34"/>
      <c r="C73" s="34"/>
      <c r="D73" s="34"/>
      <c r="E73" s="67"/>
      <c r="F73" s="37"/>
      <c r="G73" s="67"/>
      <c r="H73" s="67"/>
      <c r="I73" s="220"/>
      <c r="J73" s="221"/>
      <c r="K73" s="222" t="s">
        <v>196</v>
      </c>
    </row>
    <row r="74" spans="1:11" ht="18" customHeight="1">
      <c r="A74" s="33"/>
      <c r="B74" s="34"/>
      <c r="C74" s="34"/>
      <c r="D74" s="34"/>
      <c r="E74" s="86">
        <v>133</v>
      </c>
      <c r="F74" s="186" t="s">
        <v>93</v>
      </c>
      <c r="G74" s="186">
        <v>29798312</v>
      </c>
      <c r="H74" s="186">
        <v>27240000</v>
      </c>
      <c r="I74" s="196"/>
      <c r="J74" s="189">
        <f>ABS(G74-H74)</f>
        <v>2558312</v>
      </c>
      <c r="K74" s="191" t="s">
        <v>258</v>
      </c>
    </row>
    <row r="75" spans="1:11" ht="18" customHeight="1">
      <c r="A75" s="33"/>
      <c r="B75" s="34"/>
      <c r="C75" s="34"/>
      <c r="D75" s="34"/>
      <c r="E75" s="197"/>
      <c r="F75" s="193"/>
      <c r="G75" s="193"/>
      <c r="H75" s="193"/>
      <c r="I75" s="206"/>
      <c r="J75" s="195"/>
      <c r="K75" s="207" t="s">
        <v>198</v>
      </c>
    </row>
    <row r="76" spans="1:11" ht="18" customHeight="1">
      <c r="A76" s="33"/>
      <c r="B76" s="34"/>
      <c r="C76" s="34"/>
      <c r="D76" s="34"/>
      <c r="E76" s="86">
        <v>134</v>
      </c>
      <c r="F76" s="186" t="s">
        <v>94</v>
      </c>
      <c r="G76" s="186">
        <v>5161860</v>
      </c>
      <c r="H76" s="186">
        <v>7100000</v>
      </c>
      <c r="I76" s="196"/>
      <c r="J76" s="189">
        <f>ABS(H76-G76)</f>
        <v>1938140</v>
      </c>
      <c r="K76" s="191" t="s">
        <v>199</v>
      </c>
    </row>
    <row r="77" spans="1:11" ht="18" customHeight="1">
      <c r="A77" s="33"/>
      <c r="B77" s="34"/>
      <c r="C77" s="34"/>
      <c r="D77" s="34"/>
      <c r="E77" s="86"/>
      <c r="F77" s="186"/>
      <c r="G77" s="186"/>
      <c r="H77" s="186"/>
      <c r="I77" s="196"/>
      <c r="J77" s="189"/>
      <c r="K77" s="191" t="s">
        <v>263</v>
      </c>
    </row>
    <row r="78" spans="1:11" ht="18" customHeight="1">
      <c r="A78" s="33"/>
      <c r="B78" s="34"/>
      <c r="C78" s="34"/>
      <c r="D78" s="34"/>
      <c r="E78" s="86"/>
      <c r="F78" s="186"/>
      <c r="G78" s="186"/>
      <c r="H78" s="186"/>
      <c r="I78" s="188"/>
      <c r="J78" s="189"/>
      <c r="K78" s="191" t="s">
        <v>200</v>
      </c>
    </row>
    <row r="79" spans="1:11" ht="18" customHeight="1">
      <c r="A79" s="33"/>
      <c r="B79" s="34"/>
      <c r="C79" s="34"/>
      <c r="D79" s="34"/>
      <c r="E79" s="227"/>
      <c r="F79" s="227"/>
      <c r="G79" s="227"/>
      <c r="H79" s="227"/>
      <c r="I79" s="228"/>
      <c r="J79" s="229"/>
      <c r="K79" s="178" t="s">
        <v>264</v>
      </c>
    </row>
    <row r="80" spans="1:11" ht="18" customHeight="1">
      <c r="A80" s="33"/>
      <c r="B80" s="34"/>
      <c r="C80" s="34"/>
      <c r="D80" s="34"/>
      <c r="E80" s="134">
        <v>135</v>
      </c>
      <c r="F80" s="186" t="s">
        <v>95</v>
      </c>
      <c r="G80" s="181">
        <v>5982663</v>
      </c>
      <c r="H80" s="181">
        <v>5800000</v>
      </c>
      <c r="I80" s="196"/>
      <c r="J80" s="183">
        <f>ABS(H80-G80)</f>
        <v>182663</v>
      </c>
      <c r="K80" s="191" t="s">
        <v>267</v>
      </c>
    </row>
    <row r="81" spans="1:11" ht="18" customHeight="1">
      <c r="A81" s="33"/>
      <c r="B81" s="34"/>
      <c r="C81" s="34"/>
      <c r="D81" s="34"/>
      <c r="E81" s="230"/>
      <c r="F81" s="186"/>
      <c r="G81" s="231"/>
      <c r="H81" s="231"/>
      <c r="I81" s="196"/>
      <c r="J81" s="189"/>
      <c r="K81" s="191" t="s">
        <v>265</v>
      </c>
    </row>
    <row r="82" spans="1:11" ht="18" customHeight="1">
      <c r="A82" s="33"/>
      <c r="B82" s="48"/>
      <c r="C82" s="232"/>
      <c r="D82" s="34"/>
      <c r="E82" s="197"/>
      <c r="F82" s="193"/>
      <c r="G82" s="233"/>
      <c r="H82" s="233"/>
      <c r="I82" s="206"/>
      <c r="J82" s="195"/>
      <c r="K82" s="178" t="s">
        <v>266</v>
      </c>
    </row>
    <row r="83" spans="1:11" ht="18" customHeight="1" thickBot="1">
      <c r="A83" s="57"/>
      <c r="B83" s="48"/>
      <c r="C83" s="232"/>
      <c r="D83" s="58"/>
      <c r="E83" s="223">
        <v>136</v>
      </c>
      <c r="F83" s="224" t="s">
        <v>96</v>
      </c>
      <c r="G83" s="224">
        <v>4038900</v>
      </c>
      <c r="H83" s="224">
        <v>4800000</v>
      </c>
      <c r="I83" s="225"/>
      <c r="J83" s="226">
        <f>ABS(H83-G83)</f>
        <v>761100</v>
      </c>
      <c r="K83" s="191" t="s">
        <v>268</v>
      </c>
    </row>
    <row r="84" spans="1:11" ht="18" customHeight="1" thickBot="1">
      <c r="A84" s="30">
        <v>2</v>
      </c>
      <c r="B84" s="234" t="s">
        <v>97</v>
      </c>
      <c r="C84" s="124"/>
      <c r="D84" s="32"/>
      <c r="E84" s="62"/>
      <c r="F84" s="58"/>
      <c r="G84" s="148">
        <f>G88</f>
        <v>25460250</v>
      </c>
      <c r="H84" s="148">
        <f>H88</f>
        <v>35448000</v>
      </c>
      <c r="I84" s="235"/>
      <c r="J84" s="236">
        <f>ABS(H84-G84)</f>
        <v>9987750</v>
      </c>
      <c r="K84" s="237"/>
    </row>
    <row r="85" spans="1:11" ht="18" customHeight="1" thickBot="1">
      <c r="A85" s="395" t="s">
        <v>271</v>
      </c>
      <c r="B85" s="415"/>
      <c r="C85" s="415"/>
      <c r="D85" s="415"/>
      <c r="E85" s="415"/>
      <c r="F85" s="415"/>
      <c r="G85" s="415"/>
      <c r="H85" s="415"/>
      <c r="I85" s="415"/>
      <c r="J85" s="415"/>
      <c r="K85" s="415"/>
    </row>
    <row r="86" spans="1:11" ht="18" customHeight="1">
      <c r="A86" s="396" t="s">
        <v>27</v>
      </c>
      <c r="B86" s="397"/>
      <c r="C86" s="397"/>
      <c r="D86" s="397"/>
      <c r="E86" s="397"/>
      <c r="F86" s="398"/>
      <c r="G86" s="310" t="s">
        <v>28</v>
      </c>
      <c r="H86" s="310" t="s">
        <v>29</v>
      </c>
      <c r="I86" s="399" t="s">
        <v>30</v>
      </c>
      <c r="J86" s="400"/>
      <c r="K86" s="428" t="s">
        <v>46</v>
      </c>
    </row>
    <row r="87" spans="1:11" ht="18" customHeight="1" thickBot="1">
      <c r="A87" s="430" t="s">
        <v>32</v>
      </c>
      <c r="B87" s="431"/>
      <c r="C87" s="432" t="s">
        <v>33</v>
      </c>
      <c r="D87" s="431"/>
      <c r="E87" s="432" t="s">
        <v>34</v>
      </c>
      <c r="F87" s="431"/>
      <c r="G87" s="168" t="s">
        <v>274</v>
      </c>
      <c r="H87" s="168" t="s">
        <v>272</v>
      </c>
      <c r="I87" s="426"/>
      <c r="J87" s="427"/>
      <c r="K87" s="429"/>
    </row>
    <row r="88" spans="1:11" ht="18" customHeight="1" thickTop="1" thickBot="1">
      <c r="A88" s="60"/>
      <c r="B88" s="58"/>
      <c r="C88" s="295">
        <v>21</v>
      </c>
      <c r="D88" s="58" t="s">
        <v>98</v>
      </c>
      <c r="E88" s="62"/>
      <c r="F88" s="81"/>
      <c r="G88" s="139">
        <f>G89+G90+G91</f>
        <v>25460250</v>
      </c>
      <c r="H88" s="139">
        <f>H89+H90+H91</f>
        <v>35448000</v>
      </c>
      <c r="I88" s="225"/>
      <c r="J88" s="236">
        <f>ABS(H88-G88)</f>
        <v>9987750</v>
      </c>
      <c r="K88" s="237"/>
    </row>
    <row r="89" spans="1:11" ht="18" customHeight="1">
      <c r="A89" s="238"/>
      <c r="B89" s="239"/>
      <c r="C89" s="121"/>
      <c r="D89" s="313"/>
      <c r="E89" s="144">
        <v>211</v>
      </c>
      <c r="F89" s="198" t="s">
        <v>98</v>
      </c>
      <c r="G89" s="198">
        <v>14589750</v>
      </c>
      <c r="H89" s="198">
        <v>22000000</v>
      </c>
      <c r="I89" s="210"/>
      <c r="J89" s="240">
        <f>ABS(G89-H89)</f>
        <v>7410250</v>
      </c>
      <c r="K89" s="201" t="s">
        <v>259</v>
      </c>
    </row>
    <row r="90" spans="1:11" ht="18" customHeight="1">
      <c r="A90" s="238"/>
      <c r="B90" s="239"/>
      <c r="C90" s="121"/>
      <c r="D90" s="34"/>
      <c r="E90" s="144">
        <v>212</v>
      </c>
      <c r="F90" s="198" t="s">
        <v>99</v>
      </c>
      <c r="G90" s="198">
        <v>6246100</v>
      </c>
      <c r="H90" s="198">
        <v>8648000</v>
      </c>
      <c r="I90" s="210"/>
      <c r="J90" s="240">
        <f>ABS(H90-G90)</f>
        <v>2401900</v>
      </c>
      <c r="K90" s="201" t="s">
        <v>270</v>
      </c>
    </row>
    <row r="91" spans="1:11" ht="18" customHeight="1" thickBot="1">
      <c r="A91" s="113"/>
      <c r="B91" s="91"/>
      <c r="C91" s="114"/>
      <c r="D91" s="91"/>
      <c r="E91" s="197">
        <v>213</v>
      </c>
      <c r="F91" s="193" t="s">
        <v>100</v>
      </c>
      <c r="G91" s="241">
        <v>4624400</v>
      </c>
      <c r="H91" s="241">
        <v>4800000</v>
      </c>
      <c r="I91" s="206"/>
      <c r="J91" s="177">
        <f>ABS(H91-G91)</f>
        <v>175600</v>
      </c>
      <c r="K91" s="178" t="s">
        <v>269</v>
      </c>
    </row>
    <row r="92" spans="1:11" ht="18" customHeight="1" thickBot="1">
      <c r="A92" s="30">
        <v>3</v>
      </c>
      <c r="B92" s="32" t="s">
        <v>101</v>
      </c>
      <c r="C92" s="242"/>
      <c r="D92" s="32"/>
      <c r="E92" s="125"/>
      <c r="F92" s="139"/>
      <c r="G92" s="139">
        <f>G93+G130</f>
        <v>142768190</v>
      </c>
      <c r="H92" s="139">
        <f>H93+H130</f>
        <v>226199530</v>
      </c>
      <c r="I92" s="243"/>
      <c r="J92" s="174">
        <f>ABS(H92-G92)</f>
        <v>83431340</v>
      </c>
      <c r="K92" s="237"/>
    </row>
    <row r="93" spans="1:11" ht="18" customHeight="1">
      <c r="A93" s="244"/>
      <c r="B93" s="245"/>
      <c r="C93" s="128">
        <v>31</v>
      </c>
      <c r="D93" s="310" t="s">
        <v>83</v>
      </c>
      <c r="E93" s="130"/>
      <c r="F93" s="246"/>
      <c r="G93" s="142">
        <f>G94+G106+G115+G121+G122+G123+G125</f>
        <v>133348440</v>
      </c>
      <c r="H93" s="142">
        <f>H94+H106+H115+H121+H122+H123+H125</f>
        <v>216983250</v>
      </c>
      <c r="I93" s="220"/>
      <c r="J93" s="177">
        <f>ABS(H93-G93)</f>
        <v>83634810</v>
      </c>
      <c r="K93" s="178"/>
    </row>
    <row r="94" spans="1:11" ht="18" customHeight="1">
      <c r="A94" s="33"/>
      <c r="B94" s="48"/>
      <c r="C94" s="232"/>
      <c r="D94" s="91"/>
      <c r="E94" s="86">
        <v>311</v>
      </c>
      <c r="F94" s="180" t="s">
        <v>102</v>
      </c>
      <c r="G94" s="180">
        <v>78442350</v>
      </c>
      <c r="H94" s="180">
        <v>151209360</v>
      </c>
      <c r="I94" s="196"/>
      <c r="J94" s="247">
        <f>ABS(H94-G94)</f>
        <v>72767010</v>
      </c>
      <c r="K94" s="337" t="s">
        <v>166</v>
      </c>
    </row>
    <row r="95" spans="1:11" ht="18" customHeight="1">
      <c r="A95" s="33"/>
      <c r="B95" s="48"/>
      <c r="C95" s="34"/>
      <c r="D95" s="114"/>
      <c r="E95" s="91"/>
      <c r="F95" s="34"/>
      <c r="G95" s="91"/>
      <c r="H95" s="91"/>
      <c r="J95" s="218"/>
      <c r="K95" s="339" t="s">
        <v>165</v>
      </c>
    </row>
    <row r="96" spans="1:11" ht="18" customHeight="1">
      <c r="A96" s="33"/>
      <c r="B96" s="48"/>
      <c r="C96" s="34"/>
      <c r="D96" s="114"/>
      <c r="E96" s="91"/>
      <c r="F96" s="34"/>
      <c r="G96" s="91"/>
      <c r="H96" s="91"/>
      <c r="J96" s="218"/>
      <c r="K96" s="337" t="s">
        <v>163</v>
      </c>
    </row>
    <row r="97" spans="1:11" ht="18" customHeight="1">
      <c r="A97" s="33"/>
      <c r="B97" s="48"/>
      <c r="C97" s="34"/>
      <c r="D97" s="114"/>
      <c r="E97" s="91"/>
      <c r="F97" s="34"/>
      <c r="G97" s="91"/>
      <c r="H97" s="91"/>
      <c r="J97" s="218"/>
      <c r="K97" s="340" t="s">
        <v>162</v>
      </c>
    </row>
    <row r="98" spans="1:11" ht="18" customHeight="1">
      <c r="A98" s="33"/>
      <c r="B98" s="48"/>
      <c r="C98" s="34"/>
      <c r="D98" s="114"/>
      <c r="E98" s="91"/>
      <c r="F98" s="34"/>
      <c r="G98" s="91"/>
      <c r="H98" s="91"/>
      <c r="J98" s="218"/>
      <c r="K98" s="248" t="s">
        <v>201</v>
      </c>
    </row>
    <row r="99" spans="1:11" ht="18" customHeight="1">
      <c r="A99" s="33"/>
      <c r="B99" s="48"/>
      <c r="C99" s="34"/>
      <c r="D99" s="114"/>
      <c r="E99" s="91"/>
      <c r="F99" s="34"/>
      <c r="G99" s="91"/>
      <c r="H99" s="91"/>
      <c r="J99" s="218"/>
      <c r="K99" s="248" t="s">
        <v>48</v>
      </c>
    </row>
    <row r="100" spans="1:11" ht="18" customHeight="1">
      <c r="A100" s="33"/>
      <c r="B100" s="48"/>
      <c r="C100" s="34"/>
      <c r="D100" s="114"/>
      <c r="E100" s="91"/>
      <c r="F100" s="34"/>
      <c r="G100" s="91"/>
      <c r="H100" s="91"/>
      <c r="J100" s="218"/>
      <c r="K100" s="248" t="s">
        <v>202</v>
      </c>
    </row>
    <row r="101" spans="1:11" ht="18" customHeight="1">
      <c r="A101" s="33"/>
      <c r="B101" s="48"/>
      <c r="C101" s="34"/>
      <c r="D101" s="114"/>
      <c r="E101" s="91"/>
      <c r="F101" s="34"/>
      <c r="G101" s="91"/>
      <c r="H101" s="91"/>
      <c r="J101" s="218"/>
      <c r="K101" s="248" t="s">
        <v>49</v>
      </c>
    </row>
    <row r="102" spans="1:11" ht="18" customHeight="1">
      <c r="A102" s="33"/>
      <c r="B102" s="48"/>
      <c r="C102" s="34"/>
      <c r="D102" s="114"/>
      <c r="E102" s="91"/>
      <c r="F102" s="34"/>
      <c r="G102" s="91"/>
      <c r="H102" s="91"/>
      <c r="J102" s="218"/>
      <c r="K102" s="248" t="s">
        <v>203</v>
      </c>
    </row>
    <row r="103" spans="1:11" ht="18" customHeight="1">
      <c r="A103" s="33"/>
      <c r="B103" s="48"/>
      <c r="C103" s="34"/>
      <c r="D103" s="114"/>
      <c r="E103" s="91"/>
      <c r="F103" s="34"/>
      <c r="G103" s="91"/>
      <c r="H103" s="91"/>
      <c r="J103" s="218"/>
      <c r="K103" s="248" t="s">
        <v>50</v>
      </c>
    </row>
    <row r="104" spans="1:11" ht="18" customHeight="1">
      <c r="A104" s="33"/>
      <c r="B104" s="48"/>
      <c r="C104" s="34"/>
      <c r="D104" s="114"/>
      <c r="E104" s="91"/>
      <c r="F104" s="34"/>
      <c r="G104" s="91"/>
      <c r="H104" s="91"/>
      <c r="J104" s="218"/>
      <c r="K104" s="337" t="s">
        <v>185</v>
      </c>
    </row>
    <row r="105" spans="1:11" ht="18" customHeight="1" thickBot="1">
      <c r="A105" s="33"/>
      <c r="B105" s="48"/>
      <c r="C105" s="34"/>
      <c r="D105" s="114"/>
      <c r="E105" s="67"/>
      <c r="F105" s="37"/>
      <c r="G105" s="67"/>
      <c r="H105" s="67"/>
      <c r="I105" s="220"/>
      <c r="J105" s="221"/>
      <c r="K105" s="338" t="s">
        <v>154</v>
      </c>
    </row>
    <row r="106" spans="1:11" ht="18" customHeight="1">
      <c r="A106" s="33"/>
      <c r="B106" s="48"/>
      <c r="C106" s="34"/>
      <c r="D106" s="114"/>
      <c r="E106" s="34">
        <v>312</v>
      </c>
      <c r="F106" s="34" t="s">
        <v>103</v>
      </c>
      <c r="G106" s="34">
        <v>40239310</v>
      </c>
      <c r="H106" s="34">
        <v>44800000</v>
      </c>
      <c r="I106" s="311"/>
      <c r="J106" s="249">
        <f>ABS(H106-G106)</f>
        <v>4560690</v>
      </c>
      <c r="K106" s="191" t="s">
        <v>104</v>
      </c>
    </row>
    <row r="107" spans="1:11" ht="18" customHeight="1">
      <c r="A107" s="33"/>
      <c r="B107" s="48"/>
      <c r="C107" s="34"/>
      <c r="E107" s="34"/>
      <c r="F107" s="34"/>
      <c r="G107" s="34"/>
      <c r="H107" s="34"/>
      <c r="I107" s="311"/>
      <c r="J107" s="312"/>
      <c r="K107" s="191" t="s">
        <v>105</v>
      </c>
    </row>
    <row r="108" spans="1:11" ht="18" customHeight="1">
      <c r="A108" s="33"/>
      <c r="B108" s="48"/>
      <c r="C108" s="34"/>
      <c r="E108" s="34"/>
      <c r="F108" s="34"/>
      <c r="G108" s="34"/>
      <c r="H108" s="34"/>
      <c r="I108" s="311"/>
      <c r="J108" s="312"/>
      <c r="K108" s="191" t="s">
        <v>204</v>
      </c>
    </row>
    <row r="109" spans="1:11" ht="18" customHeight="1">
      <c r="A109" s="33"/>
      <c r="B109" s="48"/>
      <c r="C109" s="34"/>
      <c r="E109" s="34"/>
      <c r="F109" s="34"/>
      <c r="G109" s="34"/>
      <c r="H109" s="34"/>
      <c r="I109" s="311"/>
      <c r="J109" s="312"/>
      <c r="K109" s="191" t="s">
        <v>106</v>
      </c>
    </row>
    <row r="110" spans="1:11" ht="18" customHeight="1">
      <c r="A110" s="33"/>
      <c r="B110" s="48"/>
      <c r="C110" s="34"/>
      <c r="E110" s="34"/>
      <c r="F110" s="34"/>
      <c r="G110" s="48"/>
      <c r="H110" s="48"/>
      <c r="I110" s="311"/>
      <c r="J110" s="312"/>
      <c r="K110" s="191" t="s">
        <v>107</v>
      </c>
    </row>
    <row r="111" spans="1:11" ht="18" customHeight="1">
      <c r="A111" s="33"/>
      <c r="B111" s="48"/>
      <c r="C111" s="34"/>
      <c r="E111" s="34"/>
      <c r="F111" s="34"/>
      <c r="G111" s="34"/>
      <c r="H111" s="34"/>
      <c r="I111" s="82"/>
      <c r="J111" s="312"/>
      <c r="K111" s="191" t="s">
        <v>108</v>
      </c>
    </row>
    <row r="112" spans="1:11" ht="18" customHeight="1">
      <c r="A112" s="33"/>
      <c r="B112" s="48"/>
      <c r="C112" s="34"/>
      <c r="D112" s="48"/>
      <c r="E112" s="91"/>
      <c r="F112" s="34"/>
      <c r="G112" s="91"/>
      <c r="H112" s="91"/>
      <c r="J112" s="218"/>
      <c r="K112" s="191" t="s">
        <v>109</v>
      </c>
    </row>
    <row r="113" spans="1:11" ht="18" customHeight="1">
      <c r="A113" s="33"/>
      <c r="B113" s="48"/>
      <c r="C113" s="48"/>
      <c r="D113" s="48"/>
      <c r="E113" s="91"/>
      <c r="F113" s="34"/>
      <c r="G113" s="91"/>
      <c r="H113" s="91"/>
      <c r="J113" s="218"/>
      <c r="K113" s="191" t="s">
        <v>143</v>
      </c>
    </row>
    <row r="114" spans="1:11" ht="18" customHeight="1">
      <c r="A114" s="33"/>
      <c r="B114" s="34"/>
      <c r="C114" s="48"/>
      <c r="D114" s="34"/>
      <c r="E114" s="37"/>
      <c r="F114" s="37"/>
      <c r="G114" s="37"/>
      <c r="H114" s="37"/>
      <c r="I114" s="204"/>
      <c r="J114" s="314"/>
      <c r="K114" s="178" t="s">
        <v>110</v>
      </c>
    </row>
    <row r="115" spans="1:11" ht="18" customHeight="1">
      <c r="A115" s="33"/>
      <c r="B115" s="34"/>
      <c r="C115" s="34"/>
      <c r="D115" s="34"/>
      <c r="E115" s="121">
        <v>313</v>
      </c>
      <c r="F115" s="34" t="s">
        <v>111</v>
      </c>
      <c r="G115" s="91">
        <v>2887000</v>
      </c>
      <c r="H115" s="91">
        <v>4491890</v>
      </c>
      <c r="J115" s="249">
        <f>ABS(G115-H115)</f>
        <v>1604890</v>
      </c>
      <c r="K115" s="248" t="s">
        <v>206</v>
      </c>
    </row>
    <row r="116" spans="1:11" ht="18" customHeight="1">
      <c r="A116" s="33"/>
      <c r="B116" s="34"/>
      <c r="C116" s="34"/>
      <c r="D116" s="34"/>
      <c r="E116" s="251"/>
      <c r="F116" s="34"/>
      <c r="G116" s="91"/>
      <c r="H116" s="91"/>
      <c r="J116" s="249"/>
      <c r="K116" s="248" t="s">
        <v>205</v>
      </c>
    </row>
    <row r="117" spans="1:11" ht="18" customHeight="1">
      <c r="A117" s="33"/>
      <c r="B117" s="48"/>
      <c r="C117" s="34"/>
      <c r="D117" s="34"/>
      <c r="E117" s="251"/>
      <c r="F117" s="34"/>
      <c r="G117" s="91"/>
      <c r="H117" s="91"/>
      <c r="J117" s="249"/>
      <c r="K117" s="248" t="s">
        <v>207</v>
      </c>
    </row>
    <row r="118" spans="1:11" ht="18" customHeight="1">
      <c r="A118" s="33"/>
      <c r="B118" s="48"/>
      <c r="C118" s="232"/>
      <c r="D118" s="34"/>
      <c r="E118" s="252"/>
      <c r="F118" s="34"/>
      <c r="G118" s="91"/>
      <c r="H118" s="91"/>
      <c r="J118" s="249"/>
      <c r="K118" s="253" t="s">
        <v>142</v>
      </c>
    </row>
    <row r="119" spans="1:11" ht="18" customHeight="1">
      <c r="A119" s="33"/>
      <c r="B119" s="48"/>
      <c r="C119" s="232"/>
      <c r="D119" s="34"/>
      <c r="E119" s="251"/>
      <c r="F119" s="34"/>
      <c r="G119" s="91"/>
      <c r="H119" s="91"/>
      <c r="J119" s="249"/>
      <c r="K119" s="191" t="s">
        <v>209</v>
      </c>
    </row>
    <row r="120" spans="1:11" ht="18" customHeight="1">
      <c r="A120" s="33"/>
      <c r="B120" s="48"/>
      <c r="C120" s="232"/>
      <c r="D120" s="34"/>
      <c r="E120" s="254"/>
      <c r="F120" s="37"/>
      <c r="G120" s="67"/>
      <c r="H120" s="67"/>
      <c r="I120" s="220"/>
      <c r="J120" s="177"/>
      <c r="K120" s="178" t="s">
        <v>208</v>
      </c>
    </row>
    <row r="121" spans="1:11" ht="18" customHeight="1">
      <c r="A121" s="33"/>
      <c r="B121" s="34"/>
      <c r="C121" s="34"/>
      <c r="D121" s="91"/>
      <c r="E121" s="121">
        <v>314</v>
      </c>
      <c r="F121" s="34" t="s">
        <v>112</v>
      </c>
      <c r="G121" s="91">
        <v>3756100</v>
      </c>
      <c r="H121" s="91">
        <v>4200000</v>
      </c>
      <c r="I121" s="255"/>
      <c r="J121" s="249">
        <f>ABS(G121-H121)</f>
        <v>443900</v>
      </c>
      <c r="K121" s="191" t="s">
        <v>210</v>
      </c>
    </row>
    <row r="122" spans="1:11" ht="18" customHeight="1">
      <c r="A122" s="113"/>
      <c r="B122" s="91"/>
      <c r="C122" s="91"/>
      <c r="E122" s="256">
        <v>315</v>
      </c>
      <c r="F122" s="115" t="s">
        <v>113</v>
      </c>
      <c r="G122" s="257">
        <v>500000</v>
      </c>
      <c r="H122" s="257">
        <v>750000</v>
      </c>
      <c r="I122" s="258"/>
      <c r="J122" s="240">
        <f>ABS(G122-H122)</f>
        <v>250000</v>
      </c>
      <c r="K122" s="201" t="s">
        <v>211</v>
      </c>
    </row>
    <row r="123" spans="1:11" ht="18" customHeight="1">
      <c r="A123" s="113"/>
      <c r="B123" s="91"/>
      <c r="C123" s="91"/>
      <c r="E123" s="91">
        <v>318</v>
      </c>
      <c r="F123" s="34" t="s">
        <v>114</v>
      </c>
      <c r="G123" s="91">
        <v>1591680</v>
      </c>
      <c r="H123" s="91">
        <v>4800000</v>
      </c>
      <c r="I123" s="255"/>
      <c r="J123" s="249">
        <f>ABS(G123-H123)</f>
        <v>3208320</v>
      </c>
      <c r="K123" s="191" t="s">
        <v>213</v>
      </c>
    </row>
    <row r="124" spans="1:11" ht="18" customHeight="1">
      <c r="A124" s="113"/>
      <c r="B124" s="91"/>
      <c r="C124" s="91"/>
      <c r="E124" s="67"/>
      <c r="F124" s="37"/>
      <c r="G124" s="67"/>
      <c r="H124" s="67"/>
      <c r="I124" s="259"/>
      <c r="J124" s="177"/>
      <c r="K124" s="178" t="s">
        <v>212</v>
      </c>
    </row>
    <row r="125" spans="1:11" ht="18" customHeight="1">
      <c r="A125" s="113"/>
      <c r="B125" s="91"/>
      <c r="C125" s="91"/>
      <c r="E125" s="91">
        <v>319</v>
      </c>
      <c r="F125" s="34" t="s">
        <v>115</v>
      </c>
      <c r="G125" s="91">
        <v>5932000</v>
      </c>
      <c r="H125" s="91">
        <v>6732000</v>
      </c>
      <c r="I125" s="260"/>
      <c r="J125" s="249">
        <f>ABS(G125-H125)</f>
        <v>800000</v>
      </c>
      <c r="K125" s="191" t="s">
        <v>215</v>
      </c>
    </row>
    <row r="126" spans="1:11" ht="18" customHeight="1" thickBot="1">
      <c r="A126" s="57"/>
      <c r="B126" s="317"/>
      <c r="C126" s="318"/>
      <c r="D126" s="62"/>
      <c r="E126" s="62"/>
      <c r="F126" s="58"/>
      <c r="G126" s="62"/>
      <c r="H126" s="62"/>
      <c r="I126" s="319"/>
      <c r="J126" s="236"/>
      <c r="K126" s="203" t="s">
        <v>214</v>
      </c>
    </row>
    <row r="127" spans="1:11" ht="18" customHeight="1" thickBot="1">
      <c r="A127" s="395" t="s">
        <v>271</v>
      </c>
      <c r="B127" s="415"/>
      <c r="C127" s="415"/>
      <c r="D127" s="415"/>
      <c r="E127" s="415"/>
      <c r="F127" s="415"/>
      <c r="G127" s="415"/>
      <c r="H127" s="415"/>
      <c r="I127" s="415"/>
      <c r="J127" s="415"/>
      <c r="K127" s="415"/>
    </row>
    <row r="128" spans="1:11" ht="18" customHeight="1">
      <c r="A128" s="396" t="s">
        <v>27</v>
      </c>
      <c r="B128" s="397"/>
      <c r="C128" s="397"/>
      <c r="D128" s="397"/>
      <c r="E128" s="397"/>
      <c r="F128" s="398"/>
      <c r="G128" s="310" t="s">
        <v>28</v>
      </c>
      <c r="H128" s="310" t="s">
        <v>29</v>
      </c>
      <c r="I128" s="399" t="s">
        <v>30</v>
      </c>
      <c r="J128" s="400"/>
      <c r="K128" s="428" t="s">
        <v>46</v>
      </c>
    </row>
    <row r="129" spans="1:11" ht="18" customHeight="1" thickBot="1">
      <c r="A129" s="430" t="s">
        <v>32</v>
      </c>
      <c r="B129" s="431"/>
      <c r="C129" s="432" t="s">
        <v>33</v>
      </c>
      <c r="D129" s="431"/>
      <c r="E129" s="432" t="s">
        <v>34</v>
      </c>
      <c r="F129" s="431"/>
      <c r="G129" s="168" t="s">
        <v>187</v>
      </c>
      <c r="H129" s="168" t="s">
        <v>188</v>
      </c>
      <c r="I129" s="426"/>
      <c r="J129" s="427"/>
      <c r="K129" s="429"/>
    </row>
    <row r="130" spans="1:11" ht="18" customHeight="1" thickTop="1">
      <c r="A130" s="33"/>
      <c r="B130" s="34"/>
      <c r="C130" s="261">
        <v>33</v>
      </c>
      <c r="D130" s="115" t="s">
        <v>116</v>
      </c>
      <c r="E130" s="262"/>
      <c r="F130" s="115"/>
      <c r="G130" s="257">
        <f>G131+G132</f>
        <v>9419750</v>
      </c>
      <c r="H130" s="257">
        <f>H131+H132</f>
        <v>9216280</v>
      </c>
      <c r="I130" s="263" t="s">
        <v>36</v>
      </c>
      <c r="J130" s="240">
        <f>ABS(G130-H130)</f>
        <v>203470</v>
      </c>
      <c r="K130" s="201"/>
    </row>
    <row r="131" spans="1:11" ht="18" customHeight="1">
      <c r="A131" s="33"/>
      <c r="B131" s="48"/>
      <c r="C131" s="232"/>
      <c r="D131" s="34"/>
      <c r="E131" s="115">
        <v>331</v>
      </c>
      <c r="F131" s="115" t="s">
        <v>117</v>
      </c>
      <c r="G131" s="257">
        <v>0</v>
      </c>
      <c r="H131" s="257">
        <v>0</v>
      </c>
      <c r="I131" s="264"/>
      <c r="J131" s="240">
        <f>ABS(G131-H131)</f>
        <v>0</v>
      </c>
      <c r="K131" s="201"/>
    </row>
    <row r="132" spans="1:11" ht="18" customHeight="1">
      <c r="A132" s="33"/>
      <c r="B132" s="48"/>
      <c r="C132" s="232"/>
      <c r="D132" s="34"/>
      <c r="E132" s="251">
        <v>335</v>
      </c>
      <c r="F132" s="34" t="s">
        <v>116</v>
      </c>
      <c r="G132" s="91">
        <v>9419750</v>
      </c>
      <c r="H132" s="91">
        <v>9216280</v>
      </c>
      <c r="I132" s="255" t="s">
        <v>36</v>
      </c>
      <c r="J132" s="249">
        <f>ABS(G132-H132)</f>
        <v>203470</v>
      </c>
      <c r="K132" s="248" t="s">
        <v>174</v>
      </c>
    </row>
    <row r="133" spans="1:11" ht="18" customHeight="1">
      <c r="A133" s="33"/>
      <c r="B133" s="48"/>
      <c r="C133" s="232"/>
      <c r="D133" s="34"/>
      <c r="E133" s="251"/>
      <c r="F133" s="34"/>
      <c r="G133" s="91"/>
      <c r="H133" s="91"/>
      <c r="I133" s="255"/>
      <c r="J133" s="249"/>
      <c r="K133" s="248" t="s">
        <v>173</v>
      </c>
    </row>
    <row r="134" spans="1:11" ht="18" customHeight="1">
      <c r="A134" s="33"/>
      <c r="B134" s="48"/>
      <c r="C134" s="232"/>
      <c r="D134" s="34"/>
      <c r="E134" s="251"/>
      <c r="F134" s="34"/>
      <c r="G134" s="91"/>
      <c r="H134" s="91"/>
      <c r="I134" s="255"/>
      <c r="J134" s="249"/>
      <c r="K134" s="253" t="s">
        <v>175</v>
      </c>
    </row>
    <row r="135" spans="1:11" ht="18" customHeight="1">
      <c r="A135" s="33"/>
      <c r="B135" s="48"/>
      <c r="C135" s="232"/>
      <c r="D135" s="34"/>
      <c r="E135" s="251"/>
      <c r="F135" s="34"/>
      <c r="G135" s="91"/>
      <c r="H135" s="91"/>
      <c r="I135" s="255"/>
      <c r="J135" s="249"/>
      <c r="K135" s="248" t="s">
        <v>167</v>
      </c>
    </row>
    <row r="136" spans="1:11" ht="18" customHeight="1">
      <c r="A136" s="33"/>
      <c r="B136" s="48"/>
      <c r="C136" s="232"/>
      <c r="D136" s="34"/>
      <c r="E136" s="251"/>
      <c r="F136" s="34"/>
      <c r="G136" s="91"/>
      <c r="H136" s="91"/>
      <c r="I136" s="255"/>
      <c r="J136" s="249"/>
      <c r="K136" s="191" t="s">
        <v>216</v>
      </c>
    </row>
    <row r="137" spans="1:11" ht="18" customHeight="1" thickBot="1">
      <c r="A137" s="33"/>
      <c r="B137" s="48"/>
      <c r="C137" s="232"/>
      <c r="D137" s="34"/>
      <c r="E137" s="251"/>
      <c r="F137" s="34"/>
      <c r="G137" s="91"/>
      <c r="H137" s="91"/>
      <c r="I137" s="255"/>
      <c r="J137" s="249"/>
      <c r="K137" s="265" t="s">
        <v>217</v>
      </c>
    </row>
    <row r="138" spans="1:11" ht="18" customHeight="1" thickBot="1">
      <c r="A138" s="266">
        <v>6</v>
      </c>
      <c r="B138" s="32" t="s">
        <v>118</v>
      </c>
      <c r="C138" s="267"/>
      <c r="D138" s="32"/>
      <c r="E138" s="267"/>
      <c r="F138" s="32"/>
      <c r="G138" s="172">
        <f>G139</f>
        <v>0</v>
      </c>
      <c r="H138" s="172">
        <f>H139</f>
        <v>0</v>
      </c>
      <c r="I138" s="173"/>
      <c r="J138" s="174">
        <f>ABS(G138-H138)</f>
        <v>0</v>
      </c>
      <c r="K138" s="237"/>
    </row>
    <row r="139" spans="1:11" ht="18" customHeight="1">
      <c r="A139" s="33"/>
      <c r="B139" s="34"/>
      <c r="C139" s="268">
        <v>61</v>
      </c>
      <c r="D139" s="310" t="s">
        <v>119</v>
      </c>
      <c r="E139" s="268"/>
      <c r="F139" s="310"/>
      <c r="G139" s="269">
        <f>G140</f>
        <v>0</v>
      </c>
      <c r="H139" s="269">
        <f>H140</f>
        <v>0</v>
      </c>
      <c r="I139" s="270"/>
      <c r="J139" s="271">
        <f>ABS(G139-H139)</f>
        <v>0</v>
      </c>
      <c r="K139" s="112"/>
    </row>
    <row r="140" spans="1:11" ht="18" customHeight="1" thickBot="1">
      <c r="A140" s="33"/>
      <c r="B140" s="34"/>
      <c r="C140" s="251"/>
      <c r="D140" s="34"/>
      <c r="E140" s="251">
        <v>613</v>
      </c>
      <c r="F140" s="152" t="s">
        <v>120</v>
      </c>
      <c r="G140" s="91">
        <v>0</v>
      </c>
      <c r="H140" s="91">
        <v>0</v>
      </c>
      <c r="I140" s="255"/>
      <c r="J140" s="249">
        <f>ABS(G140-H140)</f>
        <v>0</v>
      </c>
      <c r="K140" s="191"/>
    </row>
    <row r="141" spans="1:11" ht="18" customHeight="1" thickBot="1">
      <c r="A141" s="266">
        <v>7</v>
      </c>
      <c r="B141" s="32" t="s">
        <v>121</v>
      </c>
      <c r="C141" s="172"/>
      <c r="D141" s="32"/>
      <c r="E141" s="267"/>
      <c r="F141" s="32"/>
      <c r="G141" s="172">
        <f>G142</f>
        <v>0</v>
      </c>
      <c r="H141" s="172">
        <f>H142</f>
        <v>0</v>
      </c>
      <c r="I141" s="173"/>
      <c r="J141" s="174">
        <f t="shared" ref="J141:J147" si="1">ABS(G141-H141)</f>
        <v>0</v>
      </c>
      <c r="K141" s="237"/>
    </row>
    <row r="142" spans="1:11" ht="18" customHeight="1">
      <c r="A142" s="272"/>
      <c r="B142" s="34"/>
      <c r="C142" s="254">
        <v>71</v>
      </c>
      <c r="D142" s="37" t="s">
        <v>121</v>
      </c>
      <c r="E142" s="254"/>
      <c r="F142" s="37"/>
      <c r="G142" s="67">
        <f>G143</f>
        <v>0</v>
      </c>
      <c r="H142" s="67">
        <f>H143</f>
        <v>0</v>
      </c>
      <c r="I142" s="176"/>
      <c r="J142" s="177">
        <f t="shared" si="1"/>
        <v>0</v>
      </c>
      <c r="K142" s="178"/>
    </row>
    <row r="143" spans="1:11" ht="18" customHeight="1">
      <c r="A143" s="272"/>
      <c r="B143" s="34"/>
      <c r="C143" s="251"/>
      <c r="D143" s="34"/>
      <c r="E143" s="251">
        <v>711</v>
      </c>
      <c r="F143" s="34" t="s">
        <v>122</v>
      </c>
      <c r="G143" s="91">
        <v>0</v>
      </c>
      <c r="H143" s="91">
        <v>0</v>
      </c>
      <c r="I143" s="255"/>
      <c r="J143" s="247">
        <f t="shared" si="1"/>
        <v>0</v>
      </c>
      <c r="K143" s="248"/>
    </row>
    <row r="144" spans="1:11" ht="18" customHeight="1" thickBot="1">
      <c r="A144" s="273"/>
      <c r="B144" s="58"/>
      <c r="C144" s="274"/>
      <c r="D144" s="58"/>
      <c r="E144" s="274"/>
      <c r="F144" s="58"/>
      <c r="G144" s="62"/>
      <c r="H144" s="62"/>
      <c r="I144" s="275"/>
      <c r="J144" s="236"/>
      <c r="K144" s="248"/>
    </row>
    <row r="145" spans="1:11" ht="18" customHeight="1" thickBot="1">
      <c r="A145" s="266">
        <v>8</v>
      </c>
      <c r="B145" s="32" t="s">
        <v>123</v>
      </c>
      <c r="C145" s="267"/>
      <c r="D145" s="32"/>
      <c r="E145" s="267"/>
      <c r="F145" s="32"/>
      <c r="G145" s="172">
        <v>0</v>
      </c>
      <c r="H145" s="172">
        <v>0</v>
      </c>
      <c r="I145" s="173"/>
      <c r="J145" s="174">
        <f t="shared" si="1"/>
        <v>0</v>
      </c>
      <c r="K145" s="237"/>
    </row>
    <row r="146" spans="1:11" ht="18" customHeight="1">
      <c r="A146" s="276"/>
      <c r="B146" s="277"/>
      <c r="C146" s="268">
        <v>81</v>
      </c>
      <c r="D146" s="310" t="s">
        <v>123</v>
      </c>
      <c r="E146" s="278"/>
      <c r="F146" s="37"/>
      <c r="G146" s="67">
        <v>0</v>
      </c>
      <c r="H146" s="67">
        <v>0</v>
      </c>
      <c r="I146" s="176"/>
      <c r="J146" s="177">
        <f t="shared" si="1"/>
        <v>0</v>
      </c>
      <c r="K146" s="178"/>
    </row>
    <row r="147" spans="1:11" ht="18" customHeight="1" thickBot="1">
      <c r="A147" s="120"/>
      <c r="B147" s="62"/>
      <c r="C147" s="62"/>
      <c r="D147" s="62"/>
      <c r="E147" s="279">
        <v>811</v>
      </c>
      <c r="F147" s="70" t="s">
        <v>123</v>
      </c>
      <c r="G147" s="280">
        <v>0</v>
      </c>
      <c r="H147" s="280">
        <v>0</v>
      </c>
      <c r="I147" s="250"/>
      <c r="J147" s="281">
        <f t="shared" si="1"/>
        <v>0</v>
      </c>
      <c r="K147" s="282"/>
    </row>
    <row r="148" spans="1:11" ht="18" customHeight="1" thickBot="1">
      <c r="A148" s="266">
        <v>9</v>
      </c>
      <c r="B148" s="32" t="s">
        <v>124</v>
      </c>
      <c r="C148" s="172"/>
      <c r="D148" s="283"/>
      <c r="E148" s="284"/>
      <c r="F148" s="32"/>
      <c r="G148" s="172">
        <v>0</v>
      </c>
      <c r="H148" s="172">
        <v>0</v>
      </c>
      <c r="I148" s="243"/>
      <c r="J148" s="174">
        <v>0</v>
      </c>
      <c r="K148" s="237"/>
    </row>
    <row r="149" spans="1:11" ht="18" customHeight="1">
      <c r="A149" s="113"/>
      <c r="B149" s="34"/>
      <c r="C149" s="268">
        <v>91</v>
      </c>
      <c r="D149" s="285" t="s">
        <v>125</v>
      </c>
      <c r="E149" s="286"/>
      <c r="F149" s="310"/>
      <c r="G149" s="269">
        <v>0</v>
      </c>
      <c r="H149" s="269">
        <v>0</v>
      </c>
      <c r="I149" s="287"/>
      <c r="J149" s="271">
        <v>0</v>
      </c>
      <c r="K149" s="112"/>
    </row>
    <row r="150" spans="1:11" ht="18" customHeight="1" thickBot="1">
      <c r="A150" s="120"/>
      <c r="B150" s="58"/>
      <c r="C150" s="62"/>
      <c r="D150" s="100"/>
      <c r="E150" s="288">
        <v>911</v>
      </c>
      <c r="F150" s="58" t="s">
        <v>125</v>
      </c>
      <c r="G150" s="62">
        <v>0</v>
      </c>
      <c r="H150" s="62">
        <v>0</v>
      </c>
      <c r="I150" s="250"/>
      <c r="J150" s="236">
        <v>0</v>
      </c>
      <c r="K150" s="203"/>
    </row>
    <row r="151" spans="1:11" ht="18" customHeight="1" thickBot="1">
      <c r="A151" s="266">
        <v>10</v>
      </c>
      <c r="B151" s="32" t="s">
        <v>126</v>
      </c>
      <c r="C151" s="172"/>
      <c r="D151" s="283"/>
      <c r="E151" s="284"/>
      <c r="F151" s="32"/>
      <c r="G151" s="172">
        <f>G152</f>
        <v>0</v>
      </c>
      <c r="H151" s="172">
        <f>H152</f>
        <v>36000000</v>
      </c>
      <c r="I151" s="243" t="s">
        <v>36</v>
      </c>
      <c r="J151" s="174">
        <f>ABS(G151-H151)</f>
        <v>36000000</v>
      </c>
      <c r="K151" s="237"/>
    </row>
    <row r="152" spans="1:11" ht="18" customHeight="1">
      <c r="A152" s="113"/>
      <c r="B152" s="91"/>
      <c r="C152" s="289">
        <v>101</v>
      </c>
      <c r="D152" s="285" t="s">
        <v>127</v>
      </c>
      <c r="E152" s="286"/>
      <c r="F152" s="310"/>
      <c r="G152" s="269">
        <f>G153</f>
        <v>0</v>
      </c>
      <c r="H152" s="269">
        <f>H153</f>
        <v>36000000</v>
      </c>
      <c r="I152" s="287" t="s">
        <v>36</v>
      </c>
      <c r="J152" s="271">
        <f>ABS(G152-H152)</f>
        <v>36000000</v>
      </c>
      <c r="K152" s="112" t="s">
        <v>218</v>
      </c>
    </row>
    <row r="153" spans="1:11" ht="18" customHeight="1" thickBot="1">
      <c r="A153" s="120"/>
      <c r="B153" s="62"/>
      <c r="C153" s="62"/>
      <c r="D153" s="100"/>
      <c r="E153" s="290">
        <v>1011</v>
      </c>
      <c r="F153" s="291" t="s">
        <v>128</v>
      </c>
      <c r="G153" s="62">
        <v>0</v>
      </c>
      <c r="H153" s="62">
        <v>36000000</v>
      </c>
      <c r="I153" s="250" t="s">
        <v>36</v>
      </c>
      <c r="J153" s="281">
        <f>ABS(G153-H153)</f>
        <v>36000000</v>
      </c>
      <c r="K153" s="203" t="s">
        <v>260</v>
      </c>
    </row>
    <row r="154" spans="1:11" ht="18" customHeight="1">
      <c r="F154" s="24"/>
      <c r="I154" s="24"/>
      <c r="J154" s="24"/>
    </row>
    <row r="155" spans="1:11" ht="18" customHeight="1">
      <c r="F155" s="24"/>
      <c r="I155" s="24"/>
      <c r="J155" s="24"/>
    </row>
    <row r="156" spans="1:11" ht="18" customHeight="1">
      <c r="F156" s="24"/>
      <c r="I156" s="24"/>
      <c r="J156" s="24"/>
    </row>
  </sheetData>
  <mergeCells count="31">
    <mergeCell ref="A85:K85"/>
    <mergeCell ref="A86:F86"/>
    <mergeCell ref="I86:J87"/>
    <mergeCell ref="K86:K87"/>
    <mergeCell ref="A87:B87"/>
    <mergeCell ref="C87:D87"/>
    <mergeCell ref="E87:F87"/>
    <mergeCell ref="A41:K41"/>
    <mergeCell ref="A42:F42"/>
    <mergeCell ref="I42:J43"/>
    <mergeCell ref="K42:K43"/>
    <mergeCell ref="A43:B43"/>
    <mergeCell ref="C43:D43"/>
    <mergeCell ref="E43:F43"/>
    <mergeCell ref="A127:K127"/>
    <mergeCell ref="A128:F128"/>
    <mergeCell ref="I128:J129"/>
    <mergeCell ref="K128:K129"/>
    <mergeCell ref="A129:B129"/>
    <mergeCell ref="C129:D129"/>
    <mergeCell ref="E129:F129"/>
    <mergeCell ref="A6:F6"/>
    <mergeCell ref="A1:K1"/>
    <mergeCell ref="A2:H2"/>
    <mergeCell ref="A3:K3"/>
    <mergeCell ref="A4:F4"/>
    <mergeCell ref="I4:J5"/>
    <mergeCell ref="K4:K5"/>
    <mergeCell ref="A5:B5"/>
    <mergeCell ref="C5:D5"/>
    <mergeCell ref="E5:F5"/>
  </mergeCells>
  <phoneticPr fontId="3" type="noConversion"/>
  <printOptions horizontalCentered="1"/>
  <pageMargins left="0.23622047244094491" right="0.78740157480314965" top="0.59055118110236227" bottom="0.39370078740157483" header="0.59055118110236227" footer="0.3937007874015748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I22" sqref="I22"/>
    </sheetView>
  </sheetViews>
  <sheetFormatPr defaultRowHeight="13.5"/>
  <cols>
    <col min="1" max="1" width="3.875" style="350" customWidth="1"/>
    <col min="2" max="2" width="9.125" style="350" customWidth="1"/>
    <col min="3" max="3" width="9" style="350" customWidth="1"/>
    <col min="4" max="9" width="9" style="350"/>
    <col min="10" max="10" width="8.375" style="350" customWidth="1"/>
    <col min="11" max="11" width="9.25" style="350" customWidth="1"/>
    <col min="12" max="13" width="9" style="350"/>
    <col min="14" max="14" width="10.75" style="350" customWidth="1"/>
    <col min="15" max="16" width="0" style="350" hidden="1" customWidth="1"/>
    <col min="17" max="21" width="10" style="350" hidden="1" customWidth="1"/>
    <col min="22" max="256" width="9" style="350"/>
    <col min="257" max="257" width="3.875" style="350" customWidth="1"/>
    <col min="258" max="258" width="9.125" style="350" customWidth="1"/>
    <col min="259" max="259" width="9" style="350" customWidth="1"/>
    <col min="260" max="265" width="9" style="350"/>
    <col min="266" max="266" width="8.375" style="350" customWidth="1"/>
    <col min="267" max="267" width="9.25" style="350" customWidth="1"/>
    <col min="268" max="270" width="9" style="350"/>
    <col min="271" max="277" width="0" style="350" hidden="1" customWidth="1"/>
    <col min="278" max="512" width="9" style="350"/>
    <col min="513" max="513" width="3.875" style="350" customWidth="1"/>
    <col min="514" max="514" width="9.125" style="350" customWidth="1"/>
    <col min="515" max="515" width="9" style="350" customWidth="1"/>
    <col min="516" max="521" width="9" style="350"/>
    <col min="522" max="522" width="8.375" style="350" customWidth="1"/>
    <col min="523" max="523" width="9.25" style="350" customWidth="1"/>
    <col min="524" max="526" width="9" style="350"/>
    <col min="527" max="533" width="0" style="350" hidden="1" customWidth="1"/>
    <col min="534" max="768" width="9" style="350"/>
    <col min="769" max="769" width="3.875" style="350" customWidth="1"/>
    <col min="770" max="770" width="9.125" style="350" customWidth="1"/>
    <col min="771" max="771" width="9" style="350" customWidth="1"/>
    <col min="772" max="777" width="9" style="350"/>
    <col min="778" max="778" width="8.375" style="350" customWidth="1"/>
    <col min="779" max="779" width="9.25" style="350" customWidth="1"/>
    <col min="780" max="782" width="9" style="350"/>
    <col min="783" max="789" width="0" style="350" hidden="1" customWidth="1"/>
    <col min="790" max="1024" width="9" style="350"/>
    <col min="1025" max="1025" width="3.875" style="350" customWidth="1"/>
    <col min="1026" max="1026" width="9.125" style="350" customWidth="1"/>
    <col min="1027" max="1027" width="9" style="350" customWidth="1"/>
    <col min="1028" max="1033" width="9" style="350"/>
    <col min="1034" max="1034" width="8.375" style="350" customWidth="1"/>
    <col min="1035" max="1035" width="9.25" style="350" customWidth="1"/>
    <col min="1036" max="1038" width="9" style="350"/>
    <col min="1039" max="1045" width="0" style="350" hidden="1" customWidth="1"/>
    <col min="1046" max="1280" width="9" style="350"/>
    <col min="1281" max="1281" width="3.875" style="350" customWidth="1"/>
    <col min="1282" max="1282" width="9.125" style="350" customWidth="1"/>
    <col min="1283" max="1283" width="9" style="350" customWidth="1"/>
    <col min="1284" max="1289" width="9" style="350"/>
    <col min="1290" max="1290" width="8.375" style="350" customWidth="1"/>
    <col min="1291" max="1291" width="9.25" style="350" customWidth="1"/>
    <col min="1292" max="1294" width="9" style="350"/>
    <col min="1295" max="1301" width="0" style="350" hidden="1" customWidth="1"/>
    <col min="1302" max="1536" width="9" style="350"/>
    <col min="1537" max="1537" width="3.875" style="350" customWidth="1"/>
    <col min="1538" max="1538" width="9.125" style="350" customWidth="1"/>
    <col min="1539" max="1539" width="9" style="350" customWidth="1"/>
    <col min="1540" max="1545" width="9" style="350"/>
    <col min="1546" max="1546" width="8.375" style="350" customWidth="1"/>
    <col min="1547" max="1547" width="9.25" style="350" customWidth="1"/>
    <col min="1548" max="1550" width="9" style="350"/>
    <col min="1551" max="1557" width="0" style="350" hidden="1" customWidth="1"/>
    <col min="1558" max="1792" width="9" style="350"/>
    <col min="1793" max="1793" width="3.875" style="350" customWidth="1"/>
    <col min="1794" max="1794" width="9.125" style="350" customWidth="1"/>
    <col min="1795" max="1795" width="9" style="350" customWidth="1"/>
    <col min="1796" max="1801" width="9" style="350"/>
    <col min="1802" max="1802" width="8.375" style="350" customWidth="1"/>
    <col min="1803" max="1803" width="9.25" style="350" customWidth="1"/>
    <col min="1804" max="1806" width="9" style="350"/>
    <col min="1807" max="1813" width="0" style="350" hidden="1" customWidth="1"/>
    <col min="1814" max="2048" width="9" style="350"/>
    <col min="2049" max="2049" width="3.875" style="350" customWidth="1"/>
    <col min="2050" max="2050" width="9.125" style="350" customWidth="1"/>
    <col min="2051" max="2051" width="9" style="350" customWidth="1"/>
    <col min="2052" max="2057" width="9" style="350"/>
    <col min="2058" max="2058" width="8.375" style="350" customWidth="1"/>
    <col min="2059" max="2059" width="9.25" style="350" customWidth="1"/>
    <col min="2060" max="2062" width="9" style="350"/>
    <col min="2063" max="2069" width="0" style="350" hidden="1" customWidth="1"/>
    <col min="2070" max="2304" width="9" style="350"/>
    <col min="2305" max="2305" width="3.875" style="350" customWidth="1"/>
    <col min="2306" max="2306" width="9.125" style="350" customWidth="1"/>
    <col min="2307" max="2307" width="9" style="350" customWidth="1"/>
    <col min="2308" max="2313" width="9" style="350"/>
    <col min="2314" max="2314" width="8.375" style="350" customWidth="1"/>
    <col min="2315" max="2315" width="9.25" style="350" customWidth="1"/>
    <col min="2316" max="2318" width="9" style="350"/>
    <col min="2319" max="2325" width="0" style="350" hidden="1" customWidth="1"/>
    <col min="2326" max="2560" width="9" style="350"/>
    <col min="2561" max="2561" width="3.875" style="350" customWidth="1"/>
    <col min="2562" max="2562" width="9.125" style="350" customWidth="1"/>
    <col min="2563" max="2563" width="9" style="350" customWidth="1"/>
    <col min="2564" max="2569" width="9" style="350"/>
    <col min="2570" max="2570" width="8.375" style="350" customWidth="1"/>
    <col min="2571" max="2571" width="9.25" style="350" customWidth="1"/>
    <col min="2572" max="2574" width="9" style="350"/>
    <col min="2575" max="2581" width="0" style="350" hidden="1" customWidth="1"/>
    <col min="2582" max="2816" width="9" style="350"/>
    <col min="2817" max="2817" width="3.875" style="350" customWidth="1"/>
    <col min="2818" max="2818" width="9.125" style="350" customWidth="1"/>
    <col min="2819" max="2819" width="9" style="350" customWidth="1"/>
    <col min="2820" max="2825" width="9" style="350"/>
    <col min="2826" max="2826" width="8.375" style="350" customWidth="1"/>
    <col min="2827" max="2827" width="9.25" style="350" customWidth="1"/>
    <col min="2828" max="2830" width="9" style="350"/>
    <col min="2831" max="2837" width="0" style="350" hidden="1" customWidth="1"/>
    <col min="2838" max="3072" width="9" style="350"/>
    <col min="3073" max="3073" width="3.875" style="350" customWidth="1"/>
    <col min="3074" max="3074" width="9.125" style="350" customWidth="1"/>
    <col min="3075" max="3075" width="9" style="350" customWidth="1"/>
    <col min="3076" max="3081" width="9" style="350"/>
    <col min="3082" max="3082" width="8.375" style="350" customWidth="1"/>
    <col min="3083" max="3083" width="9.25" style="350" customWidth="1"/>
    <col min="3084" max="3086" width="9" style="350"/>
    <col min="3087" max="3093" width="0" style="350" hidden="1" customWidth="1"/>
    <col min="3094" max="3328" width="9" style="350"/>
    <col min="3329" max="3329" width="3.875" style="350" customWidth="1"/>
    <col min="3330" max="3330" width="9.125" style="350" customWidth="1"/>
    <col min="3331" max="3331" width="9" style="350" customWidth="1"/>
    <col min="3332" max="3337" width="9" style="350"/>
    <col min="3338" max="3338" width="8.375" style="350" customWidth="1"/>
    <col min="3339" max="3339" width="9.25" style="350" customWidth="1"/>
    <col min="3340" max="3342" width="9" style="350"/>
    <col min="3343" max="3349" width="0" style="350" hidden="1" customWidth="1"/>
    <col min="3350" max="3584" width="9" style="350"/>
    <col min="3585" max="3585" width="3.875" style="350" customWidth="1"/>
    <col min="3586" max="3586" width="9.125" style="350" customWidth="1"/>
    <col min="3587" max="3587" width="9" style="350" customWidth="1"/>
    <col min="3588" max="3593" width="9" style="350"/>
    <col min="3594" max="3594" width="8.375" style="350" customWidth="1"/>
    <col min="3595" max="3595" width="9.25" style="350" customWidth="1"/>
    <col min="3596" max="3598" width="9" style="350"/>
    <col min="3599" max="3605" width="0" style="350" hidden="1" customWidth="1"/>
    <col min="3606" max="3840" width="9" style="350"/>
    <col min="3841" max="3841" width="3.875" style="350" customWidth="1"/>
    <col min="3842" max="3842" width="9.125" style="350" customWidth="1"/>
    <col min="3843" max="3843" width="9" style="350" customWidth="1"/>
    <col min="3844" max="3849" width="9" style="350"/>
    <col min="3850" max="3850" width="8.375" style="350" customWidth="1"/>
    <col min="3851" max="3851" width="9.25" style="350" customWidth="1"/>
    <col min="3852" max="3854" width="9" style="350"/>
    <col min="3855" max="3861" width="0" style="350" hidden="1" customWidth="1"/>
    <col min="3862" max="4096" width="9" style="350"/>
    <col min="4097" max="4097" width="3.875" style="350" customWidth="1"/>
    <col min="4098" max="4098" width="9.125" style="350" customWidth="1"/>
    <col min="4099" max="4099" width="9" style="350" customWidth="1"/>
    <col min="4100" max="4105" width="9" style="350"/>
    <col min="4106" max="4106" width="8.375" style="350" customWidth="1"/>
    <col min="4107" max="4107" width="9.25" style="350" customWidth="1"/>
    <col min="4108" max="4110" width="9" style="350"/>
    <col min="4111" max="4117" width="0" style="350" hidden="1" customWidth="1"/>
    <col min="4118" max="4352" width="9" style="350"/>
    <col min="4353" max="4353" width="3.875" style="350" customWidth="1"/>
    <col min="4354" max="4354" width="9.125" style="350" customWidth="1"/>
    <col min="4355" max="4355" width="9" style="350" customWidth="1"/>
    <col min="4356" max="4361" width="9" style="350"/>
    <col min="4362" max="4362" width="8.375" style="350" customWidth="1"/>
    <col min="4363" max="4363" width="9.25" style="350" customWidth="1"/>
    <col min="4364" max="4366" width="9" style="350"/>
    <col min="4367" max="4373" width="0" style="350" hidden="1" customWidth="1"/>
    <col min="4374" max="4608" width="9" style="350"/>
    <col min="4609" max="4609" width="3.875" style="350" customWidth="1"/>
    <col min="4610" max="4610" width="9.125" style="350" customWidth="1"/>
    <col min="4611" max="4611" width="9" style="350" customWidth="1"/>
    <col min="4612" max="4617" width="9" style="350"/>
    <col min="4618" max="4618" width="8.375" style="350" customWidth="1"/>
    <col min="4619" max="4619" width="9.25" style="350" customWidth="1"/>
    <col min="4620" max="4622" width="9" style="350"/>
    <col min="4623" max="4629" width="0" style="350" hidden="1" customWidth="1"/>
    <col min="4630" max="4864" width="9" style="350"/>
    <col min="4865" max="4865" width="3.875" style="350" customWidth="1"/>
    <col min="4866" max="4866" width="9.125" style="350" customWidth="1"/>
    <col min="4867" max="4867" width="9" style="350" customWidth="1"/>
    <col min="4868" max="4873" width="9" style="350"/>
    <col min="4874" max="4874" width="8.375" style="350" customWidth="1"/>
    <col min="4875" max="4875" width="9.25" style="350" customWidth="1"/>
    <col min="4876" max="4878" width="9" style="350"/>
    <col min="4879" max="4885" width="0" style="350" hidden="1" customWidth="1"/>
    <col min="4886" max="5120" width="9" style="350"/>
    <col min="5121" max="5121" width="3.875" style="350" customWidth="1"/>
    <col min="5122" max="5122" width="9.125" style="350" customWidth="1"/>
    <col min="5123" max="5123" width="9" style="350" customWidth="1"/>
    <col min="5124" max="5129" width="9" style="350"/>
    <col min="5130" max="5130" width="8.375" style="350" customWidth="1"/>
    <col min="5131" max="5131" width="9.25" style="350" customWidth="1"/>
    <col min="5132" max="5134" width="9" style="350"/>
    <col min="5135" max="5141" width="0" style="350" hidden="1" customWidth="1"/>
    <col min="5142" max="5376" width="9" style="350"/>
    <col min="5377" max="5377" width="3.875" style="350" customWidth="1"/>
    <col min="5378" max="5378" width="9.125" style="350" customWidth="1"/>
    <col min="5379" max="5379" width="9" style="350" customWidth="1"/>
    <col min="5380" max="5385" width="9" style="350"/>
    <col min="5386" max="5386" width="8.375" style="350" customWidth="1"/>
    <col min="5387" max="5387" width="9.25" style="350" customWidth="1"/>
    <col min="5388" max="5390" width="9" style="350"/>
    <col min="5391" max="5397" width="0" style="350" hidden="1" customWidth="1"/>
    <col min="5398" max="5632" width="9" style="350"/>
    <col min="5633" max="5633" width="3.875" style="350" customWidth="1"/>
    <col min="5634" max="5634" width="9.125" style="350" customWidth="1"/>
    <col min="5635" max="5635" width="9" style="350" customWidth="1"/>
    <col min="5636" max="5641" width="9" style="350"/>
    <col min="5642" max="5642" width="8.375" style="350" customWidth="1"/>
    <col min="5643" max="5643" width="9.25" style="350" customWidth="1"/>
    <col min="5644" max="5646" width="9" style="350"/>
    <col min="5647" max="5653" width="0" style="350" hidden="1" customWidth="1"/>
    <col min="5654" max="5888" width="9" style="350"/>
    <col min="5889" max="5889" width="3.875" style="350" customWidth="1"/>
    <col min="5890" max="5890" width="9.125" style="350" customWidth="1"/>
    <col min="5891" max="5891" width="9" style="350" customWidth="1"/>
    <col min="5892" max="5897" width="9" style="350"/>
    <col min="5898" max="5898" width="8.375" style="350" customWidth="1"/>
    <col min="5899" max="5899" width="9.25" style="350" customWidth="1"/>
    <col min="5900" max="5902" width="9" style="350"/>
    <col min="5903" max="5909" width="0" style="350" hidden="1" customWidth="1"/>
    <col min="5910" max="6144" width="9" style="350"/>
    <col min="6145" max="6145" width="3.875" style="350" customWidth="1"/>
    <col min="6146" max="6146" width="9.125" style="350" customWidth="1"/>
    <col min="6147" max="6147" width="9" style="350" customWidth="1"/>
    <col min="6148" max="6153" width="9" style="350"/>
    <col min="6154" max="6154" width="8.375" style="350" customWidth="1"/>
    <col min="6155" max="6155" width="9.25" style="350" customWidth="1"/>
    <col min="6156" max="6158" width="9" style="350"/>
    <col min="6159" max="6165" width="0" style="350" hidden="1" customWidth="1"/>
    <col min="6166" max="6400" width="9" style="350"/>
    <col min="6401" max="6401" width="3.875" style="350" customWidth="1"/>
    <col min="6402" max="6402" width="9.125" style="350" customWidth="1"/>
    <col min="6403" max="6403" width="9" style="350" customWidth="1"/>
    <col min="6404" max="6409" width="9" style="350"/>
    <col min="6410" max="6410" width="8.375" style="350" customWidth="1"/>
    <col min="6411" max="6411" width="9.25" style="350" customWidth="1"/>
    <col min="6412" max="6414" width="9" style="350"/>
    <col min="6415" max="6421" width="0" style="350" hidden="1" customWidth="1"/>
    <col min="6422" max="6656" width="9" style="350"/>
    <col min="6657" max="6657" width="3.875" style="350" customWidth="1"/>
    <col min="6658" max="6658" width="9.125" style="350" customWidth="1"/>
    <col min="6659" max="6659" width="9" style="350" customWidth="1"/>
    <col min="6660" max="6665" width="9" style="350"/>
    <col min="6666" max="6666" width="8.375" style="350" customWidth="1"/>
    <col min="6667" max="6667" width="9.25" style="350" customWidth="1"/>
    <col min="6668" max="6670" width="9" style="350"/>
    <col min="6671" max="6677" width="0" style="350" hidden="1" customWidth="1"/>
    <col min="6678" max="6912" width="9" style="350"/>
    <col min="6913" max="6913" width="3.875" style="350" customWidth="1"/>
    <col min="6914" max="6914" width="9.125" style="350" customWidth="1"/>
    <col min="6915" max="6915" width="9" style="350" customWidth="1"/>
    <col min="6916" max="6921" width="9" style="350"/>
    <col min="6922" max="6922" width="8.375" style="350" customWidth="1"/>
    <col min="6923" max="6923" width="9.25" style="350" customWidth="1"/>
    <col min="6924" max="6926" width="9" style="350"/>
    <col min="6927" max="6933" width="0" style="350" hidden="1" customWidth="1"/>
    <col min="6934" max="7168" width="9" style="350"/>
    <col min="7169" max="7169" width="3.875" style="350" customWidth="1"/>
    <col min="7170" max="7170" width="9.125" style="350" customWidth="1"/>
    <col min="7171" max="7171" width="9" style="350" customWidth="1"/>
    <col min="7172" max="7177" width="9" style="350"/>
    <col min="7178" max="7178" width="8.375" style="350" customWidth="1"/>
    <col min="7179" max="7179" width="9.25" style="350" customWidth="1"/>
    <col min="7180" max="7182" width="9" style="350"/>
    <col min="7183" max="7189" width="0" style="350" hidden="1" customWidth="1"/>
    <col min="7190" max="7424" width="9" style="350"/>
    <col min="7425" max="7425" width="3.875" style="350" customWidth="1"/>
    <col min="7426" max="7426" width="9.125" style="350" customWidth="1"/>
    <col min="7427" max="7427" width="9" style="350" customWidth="1"/>
    <col min="7428" max="7433" width="9" style="350"/>
    <col min="7434" max="7434" width="8.375" style="350" customWidth="1"/>
    <col min="7435" max="7435" width="9.25" style="350" customWidth="1"/>
    <col min="7436" max="7438" width="9" style="350"/>
    <col min="7439" max="7445" width="0" style="350" hidden="1" customWidth="1"/>
    <col min="7446" max="7680" width="9" style="350"/>
    <col min="7681" max="7681" width="3.875" style="350" customWidth="1"/>
    <col min="7682" max="7682" width="9.125" style="350" customWidth="1"/>
    <col min="7683" max="7683" width="9" style="350" customWidth="1"/>
    <col min="7684" max="7689" width="9" style="350"/>
    <col min="7690" max="7690" width="8.375" style="350" customWidth="1"/>
    <col min="7691" max="7691" width="9.25" style="350" customWidth="1"/>
    <col min="7692" max="7694" width="9" style="350"/>
    <col min="7695" max="7701" width="0" style="350" hidden="1" customWidth="1"/>
    <col min="7702" max="7936" width="9" style="350"/>
    <col min="7937" max="7937" width="3.875" style="350" customWidth="1"/>
    <col min="7938" max="7938" width="9.125" style="350" customWidth="1"/>
    <col min="7939" max="7939" width="9" style="350" customWidth="1"/>
    <col min="7940" max="7945" width="9" style="350"/>
    <col min="7946" max="7946" width="8.375" style="350" customWidth="1"/>
    <col min="7947" max="7947" width="9.25" style="350" customWidth="1"/>
    <col min="7948" max="7950" width="9" style="350"/>
    <col min="7951" max="7957" width="0" style="350" hidden="1" customWidth="1"/>
    <col min="7958" max="8192" width="9" style="350"/>
    <col min="8193" max="8193" width="3.875" style="350" customWidth="1"/>
    <col min="8194" max="8194" width="9.125" style="350" customWidth="1"/>
    <col min="8195" max="8195" width="9" style="350" customWidth="1"/>
    <col min="8196" max="8201" width="9" style="350"/>
    <col min="8202" max="8202" width="8.375" style="350" customWidth="1"/>
    <col min="8203" max="8203" width="9.25" style="350" customWidth="1"/>
    <col min="8204" max="8206" width="9" style="350"/>
    <col min="8207" max="8213" width="0" style="350" hidden="1" customWidth="1"/>
    <col min="8214" max="8448" width="9" style="350"/>
    <col min="8449" max="8449" width="3.875" style="350" customWidth="1"/>
    <col min="8450" max="8450" width="9.125" style="350" customWidth="1"/>
    <col min="8451" max="8451" width="9" style="350" customWidth="1"/>
    <col min="8452" max="8457" width="9" style="350"/>
    <col min="8458" max="8458" width="8.375" style="350" customWidth="1"/>
    <col min="8459" max="8459" width="9.25" style="350" customWidth="1"/>
    <col min="8460" max="8462" width="9" style="350"/>
    <col min="8463" max="8469" width="0" style="350" hidden="1" customWidth="1"/>
    <col min="8470" max="8704" width="9" style="350"/>
    <col min="8705" max="8705" width="3.875" style="350" customWidth="1"/>
    <col min="8706" max="8706" width="9.125" style="350" customWidth="1"/>
    <col min="8707" max="8707" width="9" style="350" customWidth="1"/>
    <col min="8708" max="8713" width="9" style="350"/>
    <col min="8714" max="8714" width="8.375" style="350" customWidth="1"/>
    <col min="8715" max="8715" width="9.25" style="350" customWidth="1"/>
    <col min="8716" max="8718" width="9" style="350"/>
    <col min="8719" max="8725" width="0" style="350" hidden="1" customWidth="1"/>
    <col min="8726" max="8960" width="9" style="350"/>
    <col min="8961" max="8961" width="3.875" style="350" customWidth="1"/>
    <col min="8962" max="8962" width="9.125" style="350" customWidth="1"/>
    <col min="8963" max="8963" width="9" style="350" customWidth="1"/>
    <col min="8964" max="8969" width="9" style="350"/>
    <col min="8970" max="8970" width="8.375" style="350" customWidth="1"/>
    <col min="8971" max="8971" width="9.25" style="350" customWidth="1"/>
    <col min="8972" max="8974" width="9" style="350"/>
    <col min="8975" max="8981" width="0" style="350" hidden="1" customWidth="1"/>
    <col min="8982" max="9216" width="9" style="350"/>
    <col min="9217" max="9217" width="3.875" style="350" customWidth="1"/>
    <col min="9218" max="9218" width="9.125" style="350" customWidth="1"/>
    <col min="9219" max="9219" width="9" style="350" customWidth="1"/>
    <col min="9220" max="9225" width="9" style="350"/>
    <col min="9226" max="9226" width="8.375" style="350" customWidth="1"/>
    <col min="9227" max="9227" width="9.25" style="350" customWidth="1"/>
    <col min="9228" max="9230" width="9" style="350"/>
    <col min="9231" max="9237" width="0" style="350" hidden="1" customWidth="1"/>
    <col min="9238" max="9472" width="9" style="350"/>
    <col min="9473" max="9473" width="3.875" style="350" customWidth="1"/>
    <col min="9474" max="9474" width="9.125" style="350" customWidth="1"/>
    <col min="9475" max="9475" width="9" style="350" customWidth="1"/>
    <col min="9476" max="9481" width="9" style="350"/>
    <col min="9482" max="9482" width="8.375" style="350" customWidth="1"/>
    <col min="9483" max="9483" width="9.25" style="350" customWidth="1"/>
    <col min="9484" max="9486" width="9" style="350"/>
    <col min="9487" max="9493" width="0" style="350" hidden="1" customWidth="1"/>
    <col min="9494" max="9728" width="9" style="350"/>
    <col min="9729" max="9729" width="3.875" style="350" customWidth="1"/>
    <col min="9730" max="9730" width="9.125" style="350" customWidth="1"/>
    <col min="9731" max="9731" width="9" style="350" customWidth="1"/>
    <col min="9732" max="9737" width="9" style="350"/>
    <col min="9738" max="9738" width="8.375" style="350" customWidth="1"/>
    <col min="9739" max="9739" width="9.25" style="350" customWidth="1"/>
    <col min="9740" max="9742" width="9" style="350"/>
    <col min="9743" max="9749" width="0" style="350" hidden="1" customWidth="1"/>
    <col min="9750" max="9984" width="9" style="350"/>
    <col min="9985" max="9985" width="3.875" style="350" customWidth="1"/>
    <col min="9986" max="9986" width="9.125" style="350" customWidth="1"/>
    <col min="9987" max="9987" width="9" style="350" customWidth="1"/>
    <col min="9988" max="9993" width="9" style="350"/>
    <col min="9994" max="9994" width="8.375" style="350" customWidth="1"/>
    <col min="9995" max="9995" width="9.25" style="350" customWidth="1"/>
    <col min="9996" max="9998" width="9" style="350"/>
    <col min="9999" max="10005" width="0" style="350" hidden="1" customWidth="1"/>
    <col min="10006" max="10240" width="9" style="350"/>
    <col min="10241" max="10241" width="3.875" style="350" customWidth="1"/>
    <col min="10242" max="10242" width="9.125" style="350" customWidth="1"/>
    <col min="10243" max="10243" width="9" style="350" customWidth="1"/>
    <col min="10244" max="10249" width="9" style="350"/>
    <col min="10250" max="10250" width="8.375" style="350" customWidth="1"/>
    <col min="10251" max="10251" width="9.25" style="350" customWidth="1"/>
    <col min="10252" max="10254" width="9" style="350"/>
    <col min="10255" max="10261" width="0" style="350" hidden="1" customWidth="1"/>
    <col min="10262" max="10496" width="9" style="350"/>
    <col min="10497" max="10497" width="3.875" style="350" customWidth="1"/>
    <col min="10498" max="10498" width="9.125" style="350" customWidth="1"/>
    <col min="10499" max="10499" width="9" style="350" customWidth="1"/>
    <col min="10500" max="10505" width="9" style="350"/>
    <col min="10506" max="10506" width="8.375" style="350" customWidth="1"/>
    <col min="10507" max="10507" width="9.25" style="350" customWidth="1"/>
    <col min="10508" max="10510" width="9" style="350"/>
    <col min="10511" max="10517" width="0" style="350" hidden="1" customWidth="1"/>
    <col min="10518" max="10752" width="9" style="350"/>
    <col min="10753" max="10753" width="3.875" style="350" customWidth="1"/>
    <col min="10754" max="10754" width="9.125" style="350" customWidth="1"/>
    <col min="10755" max="10755" width="9" style="350" customWidth="1"/>
    <col min="10756" max="10761" width="9" style="350"/>
    <col min="10762" max="10762" width="8.375" style="350" customWidth="1"/>
    <col min="10763" max="10763" width="9.25" style="350" customWidth="1"/>
    <col min="10764" max="10766" width="9" style="350"/>
    <col min="10767" max="10773" width="0" style="350" hidden="1" customWidth="1"/>
    <col min="10774" max="11008" width="9" style="350"/>
    <col min="11009" max="11009" width="3.875" style="350" customWidth="1"/>
    <col min="11010" max="11010" width="9.125" style="350" customWidth="1"/>
    <col min="11011" max="11011" width="9" style="350" customWidth="1"/>
    <col min="11012" max="11017" width="9" style="350"/>
    <col min="11018" max="11018" width="8.375" style="350" customWidth="1"/>
    <col min="11019" max="11019" width="9.25" style="350" customWidth="1"/>
    <col min="11020" max="11022" width="9" style="350"/>
    <col min="11023" max="11029" width="0" style="350" hidden="1" customWidth="1"/>
    <col min="11030" max="11264" width="9" style="350"/>
    <col min="11265" max="11265" width="3.875" style="350" customWidth="1"/>
    <col min="11266" max="11266" width="9.125" style="350" customWidth="1"/>
    <col min="11267" max="11267" width="9" style="350" customWidth="1"/>
    <col min="11268" max="11273" width="9" style="350"/>
    <col min="11274" max="11274" width="8.375" style="350" customWidth="1"/>
    <col min="11275" max="11275" width="9.25" style="350" customWidth="1"/>
    <col min="11276" max="11278" width="9" style="350"/>
    <col min="11279" max="11285" width="0" style="350" hidden="1" customWidth="1"/>
    <col min="11286" max="11520" width="9" style="350"/>
    <col min="11521" max="11521" width="3.875" style="350" customWidth="1"/>
    <col min="11522" max="11522" width="9.125" style="350" customWidth="1"/>
    <col min="11523" max="11523" width="9" style="350" customWidth="1"/>
    <col min="11524" max="11529" width="9" style="350"/>
    <col min="11530" max="11530" width="8.375" style="350" customWidth="1"/>
    <col min="11531" max="11531" width="9.25" style="350" customWidth="1"/>
    <col min="11532" max="11534" width="9" style="350"/>
    <col min="11535" max="11541" width="0" style="350" hidden="1" customWidth="1"/>
    <col min="11542" max="11776" width="9" style="350"/>
    <col min="11777" max="11777" width="3.875" style="350" customWidth="1"/>
    <col min="11778" max="11778" width="9.125" style="350" customWidth="1"/>
    <col min="11779" max="11779" width="9" style="350" customWidth="1"/>
    <col min="11780" max="11785" width="9" style="350"/>
    <col min="11786" max="11786" width="8.375" style="350" customWidth="1"/>
    <col min="11787" max="11787" width="9.25" style="350" customWidth="1"/>
    <col min="11788" max="11790" width="9" style="350"/>
    <col min="11791" max="11797" width="0" style="350" hidden="1" customWidth="1"/>
    <col min="11798" max="12032" width="9" style="350"/>
    <col min="12033" max="12033" width="3.875" style="350" customWidth="1"/>
    <col min="12034" max="12034" width="9.125" style="350" customWidth="1"/>
    <col min="12035" max="12035" width="9" style="350" customWidth="1"/>
    <col min="12036" max="12041" width="9" style="350"/>
    <col min="12042" max="12042" width="8.375" style="350" customWidth="1"/>
    <col min="12043" max="12043" width="9.25" style="350" customWidth="1"/>
    <col min="12044" max="12046" width="9" style="350"/>
    <col min="12047" max="12053" width="0" style="350" hidden="1" customWidth="1"/>
    <col min="12054" max="12288" width="9" style="350"/>
    <col min="12289" max="12289" width="3.875" style="350" customWidth="1"/>
    <col min="12290" max="12290" width="9.125" style="350" customWidth="1"/>
    <col min="12291" max="12291" width="9" style="350" customWidth="1"/>
    <col min="12292" max="12297" width="9" style="350"/>
    <col min="12298" max="12298" width="8.375" style="350" customWidth="1"/>
    <col min="12299" max="12299" width="9.25" style="350" customWidth="1"/>
    <col min="12300" max="12302" width="9" style="350"/>
    <col min="12303" max="12309" width="0" style="350" hidden="1" customWidth="1"/>
    <col min="12310" max="12544" width="9" style="350"/>
    <col min="12545" max="12545" width="3.875" style="350" customWidth="1"/>
    <col min="12546" max="12546" width="9.125" style="350" customWidth="1"/>
    <col min="12547" max="12547" width="9" style="350" customWidth="1"/>
    <col min="12548" max="12553" width="9" style="350"/>
    <col min="12554" max="12554" width="8.375" style="350" customWidth="1"/>
    <col min="12555" max="12555" width="9.25" style="350" customWidth="1"/>
    <col min="12556" max="12558" width="9" style="350"/>
    <col min="12559" max="12565" width="0" style="350" hidden="1" customWidth="1"/>
    <col min="12566" max="12800" width="9" style="350"/>
    <col min="12801" max="12801" width="3.875" style="350" customWidth="1"/>
    <col min="12802" max="12802" width="9.125" style="350" customWidth="1"/>
    <col min="12803" max="12803" width="9" style="350" customWidth="1"/>
    <col min="12804" max="12809" width="9" style="350"/>
    <col min="12810" max="12810" width="8.375" style="350" customWidth="1"/>
    <col min="12811" max="12811" width="9.25" style="350" customWidth="1"/>
    <col min="12812" max="12814" width="9" style="350"/>
    <col min="12815" max="12821" width="0" style="350" hidden="1" customWidth="1"/>
    <col min="12822" max="13056" width="9" style="350"/>
    <col min="13057" max="13057" width="3.875" style="350" customWidth="1"/>
    <col min="13058" max="13058" width="9.125" style="350" customWidth="1"/>
    <col min="13059" max="13059" width="9" style="350" customWidth="1"/>
    <col min="13060" max="13065" width="9" style="350"/>
    <col min="13066" max="13066" width="8.375" style="350" customWidth="1"/>
    <col min="13067" max="13067" width="9.25" style="350" customWidth="1"/>
    <col min="13068" max="13070" width="9" style="350"/>
    <col min="13071" max="13077" width="0" style="350" hidden="1" customWidth="1"/>
    <col min="13078" max="13312" width="9" style="350"/>
    <col min="13313" max="13313" width="3.875" style="350" customWidth="1"/>
    <col min="13314" max="13314" width="9.125" style="350" customWidth="1"/>
    <col min="13315" max="13315" width="9" style="350" customWidth="1"/>
    <col min="13316" max="13321" width="9" style="350"/>
    <col min="13322" max="13322" width="8.375" style="350" customWidth="1"/>
    <col min="13323" max="13323" width="9.25" style="350" customWidth="1"/>
    <col min="13324" max="13326" width="9" style="350"/>
    <col min="13327" max="13333" width="0" style="350" hidden="1" customWidth="1"/>
    <col min="13334" max="13568" width="9" style="350"/>
    <col min="13569" max="13569" width="3.875" style="350" customWidth="1"/>
    <col min="13570" max="13570" width="9.125" style="350" customWidth="1"/>
    <col min="13571" max="13571" width="9" style="350" customWidth="1"/>
    <col min="13572" max="13577" width="9" style="350"/>
    <col min="13578" max="13578" width="8.375" style="350" customWidth="1"/>
    <col min="13579" max="13579" width="9.25" style="350" customWidth="1"/>
    <col min="13580" max="13582" width="9" style="350"/>
    <col min="13583" max="13589" width="0" style="350" hidden="1" customWidth="1"/>
    <col min="13590" max="13824" width="9" style="350"/>
    <col min="13825" max="13825" width="3.875" style="350" customWidth="1"/>
    <col min="13826" max="13826" width="9.125" style="350" customWidth="1"/>
    <col min="13827" max="13827" width="9" style="350" customWidth="1"/>
    <col min="13828" max="13833" width="9" style="350"/>
    <col min="13834" max="13834" width="8.375" style="350" customWidth="1"/>
    <col min="13835" max="13835" width="9.25" style="350" customWidth="1"/>
    <col min="13836" max="13838" width="9" style="350"/>
    <col min="13839" max="13845" width="0" style="350" hidden="1" customWidth="1"/>
    <col min="13846" max="14080" width="9" style="350"/>
    <col min="14081" max="14081" width="3.875" style="350" customWidth="1"/>
    <col min="14082" max="14082" width="9.125" style="350" customWidth="1"/>
    <col min="14083" max="14083" width="9" style="350" customWidth="1"/>
    <col min="14084" max="14089" width="9" style="350"/>
    <col min="14090" max="14090" width="8.375" style="350" customWidth="1"/>
    <col min="14091" max="14091" width="9.25" style="350" customWidth="1"/>
    <col min="14092" max="14094" width="9" style="350"/>
    <col min="14095" max="14101" width="0" style="350" hidden="1" customWidth="1"/>
    <col min="14102" max="14336" width="9" style="350"/>
    <col min="14337" max="14337" width="3.875" style="350" customWidth="1"/>
    <col min="14338" max="14338" width="9.125" style="350" customWidth="1"/>
    <col min="14339" max="14339" width="9" style="350" customWidth="1"/>
    <col min="14340" max="14345" width="9" style="350"/>
    <col min="14346" max="14346" width="8.375" style="350" customWidth="1"/>
    <col min="14347" max="14347" width="9.25" style="350" customWidth="1"/>
    <col min="14348" max="14350" width="9" style="350"/>
    <col min="14351" max="14357" width="0" style="350" hidden="1" customWidth="1"/>
    <col min="14358" max="14592" width="9" style="350"/>
    <col min="14593" max="14593" width="3.875" style="350" customWidth="1"/>
    <col min="14594" max="14594" width="9.125" style="350" customWidth="1"/>
    <col min="14595" max="14595" width="9" style="350" customWidth="1"/>
    <col min="14596" max="14601" width="9" style="350"/>
    <col min="14602" max="14602" width="8.375" style="350" customWidth="1"/>
    <col min="14603" max="14603" width="9.25" style="350" customWidth="1"/>
    <col min="14604" max="14606" width="9" style="350"/>
    <col min="14607" max="14613" width="0" style="350" hidden="1" customWidth="1"/>
    <col min="14614" max="14848" width="9" style="350"/>
    <col min="14849" max="14849" width="3.875" style="350" customWidth="1"/>
    <col min="14850" max="14850" width="9.125" style="350" customWidth="1"/>
    <col min="14851" max="14851" width="9" style="350" customWidth="1"/>
    <col min="14852" max="14857" width="9" style="350"/>
    <col min="14858" max="14858" width="8.375" style="350" customWidth="1"/>
    <col min="14859" max="14859" width="9.25" style="350" customWidth="1"/>
    <col min="14860" max="14862" width="9" style="350"/>
    <col min="14863" max="14869" width="0" style="350" hidden="1" customWidth="1"/>
    <col min="14870" max="15104" width="9" style="350"/>
    <col min="15105" max="15105" width="3.875" style="350" customWidth="1"/>
    <col min="15106" max="15106" width="9.125" style="350" customWidth="1"/>
    <col min="15107" max="15107" width="9" style="350" customWidth="1"/>
    <col min="15108" max="15113" width="9" style="350"/>
    <col min="15114" max="15114" width="8.375" style="350" customWidth="1"/>
    <col min="15115" max="15115" width="9.25" style="350" customWidth="1"/>
    <col min="15116" max="15118" width="9" style="350"/>
    <col min="15119" max="15125" width="0" style="350" hidden="1" customWidth="1"/>
    <col min="15126" max="15360" width="9" style="350"/>
    <col min="15361" max="15361" width="3.875" style="350" customWidth="1"/>
    <col min="15362" max="15362" width="9.125" style="350" customWidth="1"/>
    <col min="15363" max="15363" width="9" style="350" customWidth="1"/>
    <col min="15364" max="15369" width="9" style="350"/>
    <col min="15370" max="15370" width="8.375" style="350" customWidth="1"/>
    <col min="15371" max="15371" width="9.25" style="350" customWidth="1"/>
    <col min="15372" max="15374" width="9" style="350"/>
    <col min="15375" max="15381" width="0" style="350" hidden="1" customWidth="1"/>
    <col min="15382" max="15616" width="9" style="350"/>
    <col min="15617" max="15617" width="3.875" style="350" customWidth="1"/>
    <col min="15618" max="15618" width="9.125" style="350" customWidth="1"/>
    <col min="15619" max="15619" width="9" style="350" customWidth="1"/>
    <col min="15620" max="15625" width="9" style="350"/>
    <col min="15626" max="15626" width="8.375" style="350" customWidth="1"/>
    <col min="15627" max="15627" width="9.25" style="350" customWidth="1"/>
    <col min="15628" max="15630" width="9" style="350"/>
    <col min="15631" max="15637" width="0" style="350" hidden="1" customWidth="1"/>
    <col min="15638" max="15872" width="9" style="350"/>
    <col min="15873" max="15873" width="3.875" style="350" customWidth="1"/>
    <col min="15874" max="15874" width="9.125" style="350" customWidth="1"/>
    <col min="15875" max="15875" width="9" style="350" customWidth="1"/>
    <col min="15876" max="15881" width="9" style="350"/>
    <col min="15882" max="15882" width="8.375" style="350" customWidth="1"/>
    <col min="15883" max="15883" width="9.25" style="350" customWidth="1"/>
    <col min="15884" max="15886" width="9" style="350"/>
    <col min="15887" max="15893" width="0" style="350" hidden="1" customWidth="1"/>
    <col min="15894" max="16128" width="9" style="350"/>
    <col min="16129" max="16129" width="3.875" style="350" customWidth="1"/>
    <col min="16130" max="16130" width="9.125" style="350" customWidth="1"/>
    <col min="16131" max="16131" width="9" style="350" customWidth="1"/>
    <col min="16132" max="16137" width="9" style="350"/>
    <col min="16138" max="16138" width="8.375" style="350" customWidth="1"/>
    <col min="16139" max="16139" width="9.25" style="350" customWidth="1"/>
    <col min="16140" max="16142" width="9" style="350"/>
    <col min="16143" max="16149" width="0" style="350" hidden="1" customWidth="1"/>
    <col min="16150" max="16384" width="9" style="350"/>
  </cols>
  <sheetData>
    <row r="1" spans="1:21" ht="16.5">
      <c r="A1" s="345"/>
      <c r="B1" s="346"/>
      <c r="C1" s="347"/>
      <c r="D1" s="347"/>
      <c r="E1" s="347"/>
      <c r="F1" s="346"/>
      <c r="G1" s="347"/>
      <c r="H1" s="347"/>
      <c r="I1" s="348"/>
      <c r="J1" s="347"/>
      <c r="K1" s="347"/>
      <c r="L1" s="347"/>
      <c r="M1" s="349"/>
      <c r="N1" s="347"/>
    </row>
    <row r="2" spans="1:21" ht="16.5">
      <c r="A2" s="345"/>
      <c r="B2" s="346"/>
      <c r="C2" s="347"/>
      <c r="D2" s="347"/>
      <c r="E2" s="347"/>
      <c r="F2" s="346"/>
      <c r="G2" s="347"/>
      <c r="H2" s="347"/>
      <c r="I2" s="348"/>
      <c r="J2" s="347"/>
      <c r="K2" s="347"/>
      <c r="L2" s="347"/>
      <c r="M2" s="349"/>
      <c r="N2" s="347"/>
    </row>
    <row r="3" spans="1:21" ht="19.5" thickBot="1">
      <c r="A3" s="433" t="s">
        <v>275</v>
      </c>
      <c r="B3" s="433"/>
      <c r="C3" s="433"/>
      <c r="D3" s="433"/>
      <c r="E3" s="433"/>
      <c r="F3" s="433"/>
      <c r="G3" s="433"/>
      <c r="H3" s="433"/>
      <c r="I3" s="433"/>
      <c r="J3" s="433"/>
      <c r="K3" s="433"/>
      <c r="L3" s="433"/>
      <c r="M3" s="433"/>
      <c r="N3" s="433"/>
      <c r="O3" s="433"/>
      <c r="P3" s="433"/>
      <c r="Q3" s="433"/>
      <c r="R3" s="433"/>
      <c r="S3" s="433"/>
      <c r="T3" s="433"/>
      <c r="U3" s="433"/>
    </row>
    <row r="4" spans="1:21" ht="14.25" thickBot="1">
      <c r="A4" s="351"/>
      <c r="B4" s="352"/>
      <c r="C4" s="353"/>
      <c r="D4" s="353"/>
      <c r="E4" s="353"/>
      <c r="F4" s="354"/>
      <c r="G4" s="353"/>
      <c r="H4" s="353"/>
      <c r="I4" s="355"/>
      <c r="J4" s="353"/>
      <c r="K4" s="353"/>
      <c r="L4" s="353"/>
      <c r="M4" s="356"/>
      <c r="N4" s="357"/>
    </row>
    <row r="5" spans="1:21">
      <c r="A5" s="358"/>
      <c r="B5" s="359" t="s">
        <v>276</v>
      </c>
      <c r="C5" s="360" t="s">
        <v>277</v>
      </c>
      <c r="D5" s="361" t="s">
        <v>129</v>
      </c>
      <c r="E5" s="361" t="s">
        <v>278</v>
      </c>
      <c r="F5" s="360" t="s">
        <v>279</v>
      </c>
      <c r="G5" s="360" t="s">
        <v>280</v>
      </c>
      <c r="H5" s="360" t="s">
        <v>81</v>
      </c>
      <c r="I5" s="362" t="s">
        <v>281</v>
      </c>
      <c r="J5" s="360" t="s">
        <v>282</v>
      </c>
      <c r="K5" s="360" t="s">
        <v>283</v>
      </c>
      <c r="L5" s="360" t="s">
        <v>284</v>
      </c>
      <c r="M5" s="363" t="s">
        <v>285</v>
      </c>
      <c r="N5" s="364" t="s">
        <v>130</v>
      </c>
    </row>
    <row r="6" spans="1:21">
      <c r="A6" s="365">
        <v>1</v>
      </c>
      <c r="B6" s="366" t="s">
        <v>131</v>
      </c>
      <c r="C6" s="367">
        <f>[4]보수일람기초!C6*12</f>
        <v>27600000</v>
      </c>
      <c r="D6" s="367">
        <f>[4]보수일람기초!D6*12</f>
        <v>2400000</v>
      </c>
      <c r="E6" s="367">
        <f>[4]보수일람기초!E6*12</f>
        <v>1200000</v>
      </c>
      <c r="F6" s="367">
        <f>[4]보수일람기초!F6*12</f>
        <v>240000</v>
      </c>
      <c r="G6" s="367">
        <f>[4]보수일람기초!G6*12</f>
        <v>600000</v>
      </c>
      <c r="H6" s="367">
        <f>[4]보수일람기초!H6*12</f>
        <v>1200000</v>
      </c>
      <c r="I6" s="367">
        <f>[4]보수일람기초!I6*12</f>
        <v>4320000</v>
      </c>
      <c r="J6" s="367">
        <f>[4]보수일람기초!J6*12</f>
        <v>0</v>
      </c>
      <c r="K6" s="367">
        <f>[4]보수일람기초!K6*12</f>
        <v>612000</v>
      </c>
      <c r="L6" s="367">
        <f>[4]보수일람기초!L6*12</f>
        <v>1560000</v>
      </c>
      <c r="M6" s="367">
        <f>[4]보수일람기초!M6*12</f>
        <v>3240000</v>
      </c>
      <c r="N6" s="368">
        <f t="shared" ref="N6:N14" si="0">SUM(C6:M6)</f>
        <v>42972000</v>
      </c>
      <c r="O6" s="369"/>
    </row>
    <row r="7" spans="1:21">
      <c r="A7" s="365">
        <v>2</v>
      </c>
      <c r="B7" s="366" t="s">
        <v>132</v>
      </c>
      <c r="C7" s="367">
        <f>[4]보수일람기초!C7*12</f>
        <v>14400000</v>
      </c>
      <c r="D7" s="367">
        <f>[4]보수일람기초!D7*12</f>
        <v>2400000</v>
      </c>
      <c r="E7" s="367">
        <f>[4]보수일람기초!E7*12</f>
        <v>1200000</v>
      </c>
      <c r="F7" s="367">
        <f>[4]보수일람기초!F7*12</f>
        <v>240000</v>
      </c>
      <c r="G7" s="367">
        <f>[4]보수일람기초!G7*12</f>
        <v>0</v>
      </c>
      <c r="H7" s="367">
        <f>[4]보수일람기초!H7*12</f>
        <v>3960000</v>
      </c>
      <c r="I7" s="367">
        <f>[4]보수일람기초!I7*12</f>
        <v>2760000</v>
      </c>
      <c r="J7" s="367">
        <f>[4]보수일람기초!J7*12</f>
        <v>0</v>
      </c>
      <c r="K7" s="367">
        <f>[4]보수일람기초!K7*12</f>
        <v>384000</v>
      </c>
      <c r="L7" s="367">
        <f>[4]보수일람기초!L7*12</f>
        <v>2640000</v>
      </c>
      <c r="M7" s="367">
        <f>[4]보수일람기초!M7*12</f>
        <v>2280000</v>
      </c>
      <c r="N7" s="368">
        <f t="shared" si="0"/>
        <v>30264000</v>
      </c>
    </row>
    <row r="8" spans="1:21">
      <c r="A8" s="365">
        <v>3</v>
      </c>
      <c r="B8" s="366" t="s">
        <v>134</v>
      </c>
      <c r="C8" s="367">
        <f>[4]보수일람기초!C8*12*2</f>
        <v>19920000</v>
      </c>
      <c r="D8" s="367">
        <f>[4]보수일람기초!D8*12*2</f>
        <v>4800000</v>
      </c>
      <c r="E8" s="367">
        <f>[4]보수일람기초!E8*12*2</f>
        <v>2400000</v>
      </c>
      <c r="F8" s="367">
        <f>[4]보수일람기초!F8*12*2</f>
        <v>480000</v>
      </c>
      <c r="G8" s="367">
        <f>[4]보수일람기초!G8*12*2</f>
        <v>1200000</v>
      </c>
      <c r="H8" s="367">
        <f>[4]보수일람기초!H8*12*2</f>
        <v>7680000</v>
      </c>
      <c r="I8" s="367">
        <f>[4]보수일람기초!I8*12*2</f>
        <v>5040000</v>
      </c>
      <c r="J8" s="367">
        <f>[4]보수일람기초!J8*12*2</f>
        <v>0</v>
      </c>
      <c r="K8" s="367">
        <f>[4]보수일람기초!K8*12*2</f>
        <v>696000</v>
      </c>
      <c r="L8" s="367">
        <f>[4]보수일람기초!L8*12*2</f>
        <v>1776000</v>
      </c>
      <c r="M8" s="367">
        <f>[4]보수일람기초!M8*12*2</f>
        <v>3672000</v>
      </c>
      <c r="N8" s="368">
        <f t="shared" si="0"/>
        <v>47664000</v>
      </c>
    </row>
    <row r="9" spans="1:21">
      <c r="A9" s="365">
        <v>4</v>
      </c>
      <c r="B9" s="366" t="s">
        <v>133</v>
      </c>
      <c r="C9" s="367">
        <f>[4]보수일람기초!C9*12</f>
        <v>15600000</v>
      </c>
      <c r="D9" s="367">
        <f>[4]보수일람기초!D9*12</f>
        <v>2400000</v>
      </c>
      <c r="E9" s="367">
        <f>[4]보수일람기초!E9*12</f>
        <v>1200000</v>
      </c>
      <c r="F9" s="367">
        <f>[4]보수일람기초!F9*12</f>
        <v>240000</v>
      </c>
      <c r="G9" s="367">
        <f>[4]보수일람기초!G9*12</f>
        <v>600000</v>
      </c>
      <c r="H9" s="367">
        <f>[4]보수일람기초!H9*12</f>
        <v>5400000</v>
      </c>
      <c r="I9" s="367">
        <f>[4]보수일람기초!I9*12</f>
        <v>2760000</v>
      </c>
      <c r="J9" s="367">
        <f>[4]보수일람기초!J9*12</f>
        <v>0</v>
      </c>
      <c r="K9" s="367">
        <f>[4]보수일람기초!K9*12</f>
        <v>384000</v>
      </c>
      <c r="L9" s="367">
        <f>[4]보수일람기초!L9*12</f>
        <v>972000</v>
      </c>
      <c r="M9" s="367">
        <f>[4]보수일람기초!M9*12</f>
        <v>2004000</v>
      </c>
      <c r="N9" s="368">
        <f t="shared" si="0"/>
        <v>31560000</v>
      </c>
    </row>
    <row r="10" spans="1:21">
      <c r="A10" s="365">
        <v>5</v>
      </c>
      <c r="B10" s="366" t="s">
        <v>286</v>
      </c>
      <c r="C10" s="367">
        <f>[4]보수일람기초!C10*12</f>
        <v>13200000</v>
      </c>
      <c r="D10" s="367">
        <f>[4]보수일람기초!D10*12</f>
        <v>2400000</v>
      </c>
      <c r="E10" s="367">
        <f>[4]보수일람기초!E10*12</f>
        <v>1200000</v>
      </c>
      <c r="F10" s="367">
        <f>[4]보수일람기초!F10*12</f>
        <v>0</v>
      </c>
      <c r="G10" s="367">
        <f>[4]보수일람기초!G10*12</f>
        <v>960000</v>
      </c>
      <c r="H10" s="367">
        <f>[4]보수일람기초!H10*12</f>
        <v>3840000</v>
      </c>
      <c r="I10" s="367">
        <f>[4]보수일람기초!I10*12</f>
        <v>2640000</v>
      </c>
      <c r="J10" s="367">
        <f>[4]보수일람기초!J10*12</f>
        <v>0</v>
      </c>
      <c r="K10" s="367">
        <f>[4]보수일람기초!K10*12</f>
        <v>360000</v>
      </c>
      <c r="L10" s="367">
        <f>[4]보수일람기초!L10*12</f>
        <v>912000</v>
      </c>
      <c r="M10" s="367">
        <f>[4]보수일람기초!M10*12</f>
        <v>1920000</v>
      </c>
      <c r="N10" s="368">
        <f t="shared" si="0"/>
        <v>27432000</v>
      </c>
    </row>
    <row r="11" spans="1:21">
      <c r="A11" s="365">
        <v>6</v>
      </c>
      <c r="B11" s="366" t="s">
        <v>135</v>
      </c>
      <c r="C11" s="367">
        <f>[4]보수일람기초!C11*12</f>
        <v>15600000</v>
      </c>
      <c r="D11" s="367">
        <f>[4]보수일람기초!D11*12</f>
        <v>2400000</v>
      </c>
      <c r="E11" s="367">
        <f>[4]보수일람기초!E11*12</f>
        <v>1200000</v>
      </c>
      <c r="F11" s="367">
        <f>[4]보수일람기초!F11*12</f>
        <v>240000</v>
      </c>
      <c r="G11" s="367">
        <f>[4]보수일람기초!G11*12</f>
        <v>600000</v>
      </c>
      <c r="H11" s="367">
        <f>[4]보수일람기초!H11*12</f>
        <v>5640000</v>
      </c>
      <c r="I11" s="367">
        <f>[4]보수일람기초!I11*12</f>
        <v>0</v>
      </c>
      <c r="J11" s="367">
        <f>[4]보수일람기초!J11*12</f>
        <v>0</v>
      </c>
      <c r="K11" s="367">
        <f>[4]보수일람기초!K11*12</f>
        <v>0</v>
      </c>
      <c r="L11" s="367">
        <f>[4]보수일람기초!L11*12</f>
        <v>2040000</v>
      </c>
      <c r="M11" s="367">
        <f>[4]보수일람기초!M11*12</f>
        <v>2316000</v>
      </c>
      <c r="N11" s="368">
        <f t="shared" si="0"/>
        <v>30036000</v>
      </c>
    </row>
    <row r="12" spans="1:21">
      <c r="A12" s="365">
        <v>7</v>
      </c>
      <c r="B12" s="366" t="s">
        <v>136</v>
      </c>
      <c r="C12" s="367">
        <f>[4]보수일람기초!C12*12</f>
        <v>12000000</v>
      </c>
      <c r="D12" s="367">
        <f>[4]보수일람기초!D12*12</f>
        <v>2400000</v>
      </c>
      <c r="E12" s="367">
        <f>[4]보수일람기초!E12*12</f>
        <v>1200000</v>
      </c>
      <c r="F12" s="367">
        <f>[4]보수일람기초!F12*12</f>
        <v>0</v>
      </c>
      <c r="G12" s="367">
        <f>[4]보수일람기초!G12*12</f>
        <v>600000</v>
      </c>
      <c r="H12" s="367">
        <f>[4]보수일람기초!H12*12</f>
        <v>5640000</v>
      </c>
      <c r="I12" s="367">
        <f>[4]보수일람기초!I12*12</f>
        <v>0</v>
      </c>
      <c r="J12" s="367">
        <f>[4]보수일람기초!J12*12</f>
        <v>0</v>
      </c>
      <c r="K12" s="367">
        <v>130000</v>
      </c>
      <c r="L12" s="367">
        <f>[4]보수일람기초!L12*12</f>
        <v>4440000</v>
      </c>
      <c r="M12" s="367">
        <f>[4]보수일람기초!M12*12</f>
        <v>1896000</v>
      </c>
      <c r="N12" s="368">
        <f t="shared" si="0"/>
        <v>28306000</v>
      </c>
    </row>
    <row r="13" spans="1:21">
      <c r="A13" s="365">
        <v>8</v>
      </c>
      <c r="B13" s="370" t="s">
        <v>137</v>
      </c>
      <c r="C13" s="367">
        <f>[4]보수일람기초!C13*12*26</f>
        <v>265200000</v>
      </c>
      <c r="D13" s="367">
        <f>[4]보수일람기초!D13*12*26</f>
        <v>62400000</v>
      </c>
      <c r="E13" s="367">
        <f>[4]보수일람기초!E13*12*26</f>
        <v>31200000</v>
      </c>
      <c r="F13" s="367">
        <f>[4]보수일람기초!F13*12*26</f>
        <v>6240000</v>
      </c>
      <c r="G13" s="367">
        <f>[4]보수일람기초!G13*12*26</f>
        <v>0</v>
      </c>
      <c r="H13" s="367">
        <f>[4]보수일람기초!H13*12*26</f>
        <v>0</v>
      </c>
      <c r="I13" s="367">
        <f>[4]보수일람기초!I13*12*26</f>
        <v>90480000</v>
      </c>
      <c r="J13" s="367">
        <f>[4]보수일람기초!J13*12*26</f>
        <v>34320000</v>
      </c>
      <c r="K13" s="367">
        <f>[4]보수일람기초!K13*12*26</f>
        <v>34320000</v>
      </c>
      <c r="L13" s="367">
        <f>[4]보수일람기초!L13*12*26</f>
        <v>12792000</v>
      </c>
      <c r="M13" s="367">
        <f>[4]보수일람기초!M13*12*26</f>
        <v>44304000</v>
      </c>
      <c r="N13" s="368">
        <f t="shared" si="0"/>
        <v>581256000</v>
      </c>
    </row>
    <row r="14" spans="1:21" ht="14.25" thickBot="1">
      <c r="A14" s="371"/>
      <c r="B14" s="372"/>
      <c r="C14" s="373">
        <f t="shared" ref="C14:M14" si="1">SUM(C6:C13)</f>
        <v>383520000</v>
      </c>
      <c r="D14" s="373">
        <f t="shared" si="1"/>
        <v>81600000</v>
      </c>
      <c r="E14" s="373">
        <f t="shared" si="1"/>
        <v>40800000</v>
      </c>
      <c r="F14" s="373">
        <f t="shared" si="1"/>
        <v>7680000</v>
      </c>
      <c r="G14" s="373">
        <f t="shared" si="1"/>
        <v>4560000</v>
      </c>
      <c r="H14" s="373">
        <f t="shared" si="1"/>
        <v>33360000</v>
      </c>
      <c r="I14" s="373">
        <f t="shared" si="1"/>
        <v>108000000</v>
      </c>
      <c r="J14" s="373">
        <f t="shared" si="1"/>
        <v>34320000</v>
      </c>
      <c r="K14" s="373">
        <f t="shared" si="1"/>
        <v>36886000</v>
      </c>
      <c r="L14" s="373">
        <f t="shared" si="1"/>
        <v>27132000</v>
      </c>
      <c r="M14" s="373">
        <f t="shared" si="1"/>
        <v>61632000</v>
      </c>
      <c r="N14" s="374">
        <f t="shared" si="0"/>
        <v>819490000</v>
      </c>
    </row>
    <row r="15" spans="1:21">
      <c r="A15" s="375"/>
      <c r="B15" s="376"/>
      <c r="E15" s="369"/>
      <c r="F15" s="376"/>
      <c r="H15" s="377"/>
      <c r="I15" s="378"/>
      <c r="L15" s="350" t="s">
        <v>287</v>
      </c>
    </row>
    <row r="16" spans="1:21">
      <c r="A16" s="375"/>
      <c r="B16" s="376"/>
      <c r="F16" s="376"/>
      <c r="H16" s="377"/>
      <c r="I16" s="378"/>
    </row>
    <row r="23" spans="9:9">
      <c r="I23" s="378" t="s">
        <v>288</v>
      </c>
    </row>
  </sheetData>
  <sheetProtection formatColumns="0" selectLockedCells="1" selectUnlockedCells="1"/>
  <mergeCells count="1">
    <mergeCell ref="A3:U3"/>
  </mergeCells>
  <phoneticPr fontId="3" type="noConversion"/>
  <pageMargins left="0.2" right="0.21" top="1" bottom="1" header="0.5" footer="0.5"/>
  <pageSetup paperSize="9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수입지출예산총괄2014년</vt:lpstr>
      <vt:lpstr>세입예산2014(60명기준)</vt:lpstr>
      <vt:lpstr>세출예산2014(60명기준)</vt:lpstr>
      <vt:lpstr>보수일람완료</vt:lpstr>
      <vt:lpstr>Sheet1</vt:lpstr>
      <vt:lpstr>Sheet2</vt:lpstr>
      <vt:lpstr>Sheet3</vt:lpstr>
      <vt:lpstr>'세입예산2014(60명기준)'!Print_Area</vt:lpstr>
      <vt:lpstr>'세출예산2014(60명기준)'!Print_Area</vt:lpstr>
      <vt:lpstr>수입지출예산총괄2014년!수입지출예산총괄_양로원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에벤에셀2</dc:creator>
  <cp:lastModifiedBy>에벤에셀1</cp:lastModifiedBy>
  <cp:lastPrinted>2013-11-29T06:21:58Z</cp:lastPrinted>
  <dcterms:created xsi:type="dcterms:W3CDTF">2012-01-08T09:01:09Z</dcterms:created>
  <dcterms:modified xsi:type="dcterms:W3CDTF">2013-12-25T02:55:29Z</dcterms:modified>
</cp:coreProperties>
</file>