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1760" windowHeight="8670" tabRatio="891"/>
  </bookViews>
  <sheets>
    <sheet name="2013세입세출예산안총괄표" sheetId="45" r:id="rId1"/>
    <sheet name="법인세입결산내역서" sheetId="15" r:id="rId2"/>
    <sheet name="법인세출내역서" sheetId="46" r:id="rId3"/>
    <sheet name="과목전용조서" sheetId="30" r:id="rId4"/>
    <sheet name="예비비사용조서" sheetId="32" r:id="rId5"/>
    <sheet name="재산명세서" sheetId="53" r:id="rId6"/>
    <sheet name="사업수입명세서" sheetId="50" r:id="rId7"/>
    <sheet name="정부보조금명세서" sheetId="48" r:id="rId8"/>
    <sheet name="인건비명세서" sheetId="52" r:id="rId9"/>
    <sheet name="사업비명세서" sheetId="51" r:id="rId10"/>
    <sheet name="기타비용명세서" sheetId="8" r:id="rId11"/>
    <sheet name="현금및예금명세서" sheetId="55" r:id="rId12"/>
  </sheets>
  <definedNames>
    <definedName name="_xlnm.Print_Area" localSheetId="0">'2013세입세출예산안총괄표'!$A$1:$H$18</definedName>
    <definedName name="_xlnm.Print_Area" localSheetId="10">기타비용명세서!$A$1:$E$26</definedName>
    <definedName name="_xlnm.Print_Titles" localSheetId="10">기타비용명세서!$4:$4</definedName>
    <definedName name="_xlnm.Print_Titles" localSheetId="1">법인세입결산내역서!$4:$5</definedName>
    <definedName name="_xlnm.Print_Titles" localSheetId="2">법인세출내역서!$A:$H,법인세출내역서!$4:$5</definedName>
  </definedNames>
  <calcPr calcId="145621"/>
</workbook>
</file>

<file path=xl/calcChain.xml><?xml version="1.0" encoding="utf-8"?>
<calcChain xmlns="http://schemas.openxmlformats.org/spreadsheetml/2006/main">
  <c r="F114" i="15" l="1"/>
  <c r="F111" i="15" s="1"/>
  <c r="F99" i="15"/>
  <c r="F115" i="15" l="1"/>
  <c r="F112" i="15" s="1"/>
  <c r="F59" i="46" l="1"/>
  <c r="F53" i="46"/>
  <c r="F47" i="46"/>
  <c r="C10" i="8" l="1"/>
  <c r="G5" i="55"/>
  <c r="F49" i="46"/>
  <c r="F37" i="46"/>
  <c r="F99" i="46"/>
  <c r="F48" i="46" l="1"/>
  <c r="F36" i="46"/>
  <c r="F38" i="46" s="1"/>
  <c r="F72" i="46"/>
  <c r="F69" i="46" s="1"/>
  <c r="H135" i="46"/>
  <c r="H136" i="46"/>
  <c r="H130" i="46"/>
  <c r="F132" i="46"/>
  <c r="F129" i="46" s="1"/>
  <c r="F131" i="46" s="1"/>
  <c r="F137" i="46"/>
  <c r="G99" i="46"/>
  <c r="F80" i="46"/>
  <c r="F65" i="46"/>
  <c r="F62" i="46"/>
  <c r="F41" i="46"/>
  <c r="G62" i="46"/>
  <c r="G59" i="46"/>
  <c r="G56" i="46"/>
  <c r="G37" i="46"/>
  <c r="G6" i="55"/>
  <c r="C26" i="8"/>
  <c r="D9" i="53"/>
  <c r="E9" i="53" s="1"/>
  <c r="E6" i="53"/>
  <c r="E5" i="53"/>
  <c r="G103" i="46"/>
  <c r="G100" i="46" s="1"/>
  <c r="G101" i="46" s="1"/>
  <c r="H105" i="46"/>
  <c r="H106" i="46"/>
  <c r="F103" i="46"/>
  <c r="F104" i="46" s="1"/>
  <c r="G107" i="46"/>
  <c r="F107" i="46"/>
  <c r="F73" i="46"/>
  <c r="F70" i="46" s="1"/>
  <c r="F77" i="46"/>
  <c r="F56" i="46"/>
  <c r="G47" i="46"/>
  <c r="H15" i="46"/>
  <c r="H16" i="46"/>
  <c r="H18" i="46"/>
  <c r="H19" i="46"/>
  <c r="H21" i="46"/>
  <c r="H22" i="46"/>
  <c r="H24" i="46"/>
  <c r="H25" i="46"/>
  <c r="H27" i="46"/>
  <c r="H28" i="46"/>
  <c r="H30" i="46"/>
  <c r="H31" i="46"/>
  <c r="H33" i="46"/>
  <c r="H34" i="46"/>
  <c r="H46" i="46"/>
  <c r="F6" i="55"/>
  <c r="E6" i="55"/>
  <c r="D6" i="55"/>
  <c r="G122" i="15"/>
  <c r="G69" i="15"/>
  <c r="F13" i="15"/>
  <c r="F10" i="15" s="1"/>
  <c r="F12" i="15"/>
  <c r="G26" i="15"/>
  <c r="G20" i="15"/>
  <c r="G70" i="15"/>
  <c r="E20" i="15"/>
  <c r="H75" i="15"/>
  <c r="H76" i="15"/>
  <c r="H73" i="15"/>
  <c r="H72" i="15"/>
  <c r="E70" i="15"/>
  <c r="F70" i="15"/>
  <c r="F67" i="15" s="1"/>
  <c r="F69" i="15"/>
  <c r="F66" i="15" s="1"/>
  <c r="E69" i="15"/>
  <c r="E66" i="15"/>
  <c r="E68" i="15" s="1"/>
  <c r="G66" i="15"/>
  <c r="E77" i="15"/>
  <c r="F71" i="15"/>
  <c r="E74" i="15"/>
  <c r="F9" i="15"/>
  <c r="H39" i="46"/>
  <c r="H45" i="46"/>
  <c r="H60" i="46"/>
  <c r="H124" i="15"/>
  <c r="H121" i="15"/>
  <c r="H22" i="15"/>
  <c r="H120" i="15"/>
  <c r="H123" i="15"/>
  <c r="H21" i="15"/>
  <c r="G114" i="15"/>
  <c r="G111" i="15" s="1"/>
  <c r="H145" i="46"/>
  <c r="H144" i="46"/>
  <c r="H141" i="46" s="1"/>
  <c r="H138" i="46" s="1"/>
  <c r="F14" i="45" s="1"/>
  <c r="G12" i="46"/>
  <c r="E55" i="15"/>
  <c r="H40" i="46"/>
  <c r="H55" i="46"/>
  <c r="H61" i="46"/>
  <c r="H76" i="46"/>
  <c r="H79" i="46"/>
  <c r="H82" i="46"/>
  <c r="H142" i="46"/>
  <c r="H139" i="46" s="1"/>
  <c r="G14" i="45" s="1"/>
  <c r="H58" i="15"/>
  <c r="H55" i="15" s="1"/>
  <c r="H103" i="15"/>
  <c r="H100" i="15" s="1"/>
  <c r="H97" i="15" s="1"/>
  <c r="C13" i="45" s="1"/>
  <c r="G13" i="46"/>
  <c r="D23" i="48"/>
  <c r="H75" i="46"/>
  <c r="H78" i="46"/>
  <c r="H81" i="46"/>
  <c r="E72" i="46"/>
  <c r="E69" i="46" s="1"/>
  <c r="E73" i="46"/>
  <c r="H80" i="46"/>
  <c r="H52" i="46"/>
  <c r="H54" i="46"/>
  <c r="H57" i="46"/>
  <c r="H58" i="46"/>
  <c r="H63" i="46"/>
  <c r="H64" i="46"/>
  <c r="H66" i="46"/>
  <c r="H67" i="46"/>
  <c r="H51" i="46"/>
  <c r="H42" i="46"/>
  <c r="H43" i="46"/>
  <c r="G35" i="46"/>
  <c r="G14" i="46"/>
  <c r="G17" i="46"/>
  <c r="G20" i="46"/>
  <c r="G23" i="46"/>
  <c r="G26" i="46"/>
  <c r="G29" i="46"/>
  <c r="G32" i="46"/>
  <c r="H118" i="15"/>
  <c r="H117" i="15"/>
  <c r="H114" i="15" s="1"/>
  <c r="H111" i="15" s="1"/>
  <c r="B14" i="45" s="1"/>
  <c r="H102" i="15"/>
  <c r="H99" i="15" s="1"/>
  <c r="E59" i="15"/>
  <c r="H57" i="15"/>
  <c r="H54" i="15" s="1"/>
  <c r="H16" i="15"/>
  <c r="H18" i="15"/>
  <c r="H20" i="15" s="1"/>
  <c r="H19" i="15"/>
  <c r="H24" i="15"/>
  <c r="H25" i="15"/>
  <c r="H13" i="15" s="1"/>
  <c r="H10" i="15" s="1"/>
  <c r="C7" i="45" s="1"/>
  <c r="H15" i="15"/>
  <c r="H12" i="15" s="1"/>
  <c r="G12" i="15"/>
  <c r="G30" i="15"/>
  <c r="G27" i="15" s="1"/>
  <c r="G39" i="15"/>
  <c r="G36" i="15" s="1"/>
  <c r="G48" i="15"/>
  <c r="G45" i="15" s="1"/>
  <c r="G54" i="15"/>
  <c r="G60" i="15"/>
  <c r="G81" i="15"/>
  <c r="G78" i="15" s="1"/>
  <c r="G90" i="15"/>
  <c r="G87" i="15" s="1"/>
  <c r="G99" i="15"/>
  <c r="G96" i="15" s="1"/>
  <c r="G13" i="15"/>
  <c r="G10" i="15" s="1"/>
  <c r="G31" i="15"/>
  <c r="G28" i="15" s="1"/>
  <c r="G29" i="15" s="1"/>
  <c r="G40" i="15"/>
  <c r="G37" i="15" s="1"/>
  <c r="G38" i="15" s="1"/>
  <c r="G49" i="15"/>
  <c r="G55" i="15"/>
  <c r="G61" i="15"/>
  <c r="G82" i="15"/>
  <c r="G79" i="15" s="1"/>
  <c r="G91" i="15"/>
  <c r="G88" i="15" s="1"/>
  <c r="G100" i="15"/>
  <c r="G115" i="15"/>
  <c r="G112" i="15" s="1"/>
  <c r="G17" i="15"/>
  <c r="G23" i="15"/>
  <c r="G32" i="15"/>
  <c r="G35" i="15"/>
  <c r="G41" i="15"/>
  <c r="G44" i="15"/>
  <c r="G50" i="15"/>
  <c r="G47" i="15" s="1"/>
  <c r="G53" i="15"/>
  <c r="G56" i="15"/>
  <c r="G59" i="15"/>
  <c r="G62" i="15"/>
  <c r="G65" i="15"/>
  <c r="G83" i="15"/>
  <c r="G86" i="15"/>
  <c r="G92" i="15"/>
  <c r="G95" i="15"/>
  <c r="G101" i="15"/>
  <c r="G119" i="15"/>
  <c r="G125" i="15"/>
  <c r="E54" i="15"/>
  <c r="E56" i="15" s="1"/>
  <c r="E47" i="15" s="1"/>
  <c r="F54" i="15"/>
  <c r="F55" i="15"/>
  <c r="F12" i="46"/>
  <c r="F13" i="46"/>
  <c r="F10" i="46" s="1"/>
  <c r="E13" i="46"/>
  <c r="E37" i="46"/>
  <c r="E49" i="46"/>
  <c r="E70" i="46"/>
  <c r="E88" i="46"/>
  <c r="E94" i="46"/>
  <c r="E85" i="46" s="1"/>
  <c r="H91" i="46"/>
  <c r="H88" i="46" s="1"/>
  <c r="H97" i="46"/>
  <c r="H94" i="46"/>
  <c r="H115" i="46"/>
  <c r="H112" i="46"/>
  <c r="H109" i="46" s="1"/>
  <c r="G11" i="45" s="1"/>
  <c r="H127" i="46"/>
  <c r="H121" i="46"/>
  <c r="H118" i="46" s="1"/>
  <c r="G12" i="45" s="1"/>
  <c r="G13" i="45"/>
  <c r="H90" i="46"/>
  <c r="H87" i="46" s="1"/>
  <c r="H96" i="46"/>
  <c r="H93" i="46" s="1"/>
  <c r="H114" i="46"/>
  <c r="H111" i="46" s="1"/>
  <c r="H108" i="46" s="1"/>
  <c r="F11" i="45" s="1"/>
  <c r="H11" i="45" s="1"/>
  <c r="H126" i="46"/>
  <c r="H120" i="46" s="1"/>
  <c r="H117" i="46" s="1"/>
  <c r="F12" i="45" s="1"/>
  <c r="E12" i="46"/>
  <c r="E36" i="46"/>
  <c r="E48" i="46"/>
  <c r="E87" i="46"/>
  <c r="E93" i="46"/>
  <c r="E95" i="46" s="1"/>
  <c r="H95" i="46" s="1"/>
  <c r="E102" i="46"/>
  <c r="E111" i="46"/>
  <c r="E108" i="46" s="1"/>
  <c r="E110" i="46" s="1"/>
  <c r="H110" i="46" s="1"/>
  <c r="E120" i="46"/>
  <c r="E132" i="46"/>
  <c r="H132" i="46" s="1"/>
  <c r="E141" i="46"/>
  <c r="E138" i="46" s="1"/>
  <c r="E140" i="46" s="1"/>
  <c r="H140" i="46" s="1"/>
  <c r="E146" i="46"/>
  <c r="H146" i="46"/>
  <c r="E142" i="46"/>
  <c r="E137" i="46"/>
  <c r="H137" i="46" s="1"/>
  <c r="E133" i="46"/>
  <c r="H133" i="46" s="1"/>
  <c r="E125" i="46"/>
  <c r="H124" i="46"/>
  <c r="H123" i="46"/>
  <c r="E116" i="46"/>
  <c r="H116" i="46"/>
  <c r="E112" i="46"/>
  <c r="E113" i="46"/>
  <c r="H113" i="46" s="1"/>
  <c r="E107" i="46"/>
  <c r="H107" i="46" s="1"/>
  <c r="E103" i="46"/>
  <c r="E104" i="46" s="1"/>
  <c r="E92" i="46"/>
  <c r="E89" i="46"/>
  <c r="H89" i="46" s="1"/>
  <c r="E65" i="46"/>
  <c r="E62" i="46"/>
  <c r="H62" i="46" s="1"/>
  <c r="E59" i="46"/>
  <c r="H59" i="46" s="1"/>
  <c r="E56" i="46"/>
  <c r="E53" i="46"/>
  <c r="E47" i="46"/>
  <c r="E44" i="46"/>
  <c r="H44" i="46" s="1"/>
  <c r="E29" i="46"/>
  <c r="E35" i="46"/>
  <c r="F35" i="46"/>
  <c r="E32" i="46"/>
  <c r="F32" i="46"/>
  <c r="F29" i="46"/>
  <c r="E128" i="46"/>
  <c r="H128" i="46" s="1"/>
  <c r="E121" i="46"/>
  <c r="E98" i="46"/>
  <c r="H98" i="46" s="1"/>
  <c r="E68" i="46"/>
  <c r="H68" i="46" s="1"/>
  <c r="E50" i="46"/>
  <c r="E41" i="46"/>
  <c r="E26" i="46"/>
  <c r="F26" i="46"/>
  <c r="E23" i="46"/>
  <c r="F23" i="46"/>
  <c r="F20" i="46"/>
  <c r="H20" i="46" s="1"/>
  <c r="E17" i="46"/>
  <c r="F17" i="46"/>
  <c r="E115" i="15"/>
  <c r="E114" i="15"/>
  <c r="E119" i="15"/>
  <c r="H119" i="15" s="1"/>
  <c r="E111" i="15"/>
  <c r="E113" i="15" s="1"/>
  <c r="E100" i="15"/>
  <c r="E106" i="15"/>
  <c r="F100" i="15"/>
  <c r="F97" i="15" s="1"/>
  <c r="E99" i="15"/>
  <c r="E105" i="15"/>
  <c r="E110" i="15"/>
  <c r="E107" i="15"/>
  <c r="E104" i="15"/>
  <c r="H104" i="15" s="1"/>
  <c r="E95" i="15"/>
  <c r="H95" i="15" s="1"/>
  <c r="H94" i="15"/>
  <c r="H91" i="15" s="1"/>
  <c r="H88" i="15" s="1"/>
  <c r="C12" i="45" s="1"/>
  <c r="H93" i="15"/>
  <c r="H90" i="15" s="1"/>
  <c r="H87" i="15" s="1"/>
  <c r="B12" i="45" s="1"/>
  <c r="E90" i="15"/>
  <c r="E87" i="15" s="1"/>
  <c r="E89" i="15" s="1"/>
  <c r="E91" i="15"/>
  <c r="F90" i="15"/>
  <c r="F87" i="15" s="1"/>
  <c r="F91" i="15"/>
  <c r="F88" i="15" s="1"/>
  <c r="E86" i="15"/>
  <c r="H85" i="15"/>
  <c r="H84" i="15"/>
  <c r="H81" i="15" s="1"/>
  <c r="H78" i="15" s="1"/>
  <c r="E81" i="15"/>
  <c r="E78" i="15" s="1"/>
  <c r="E80" i="15" s="1"/>
  <c r="E82" i="15"/>
  <c r="F81" i="15"/>
  <c r="F83" i="15" s="1"/>
  <c r="F82" i="15"/>
  <c r="H82" i="15"/>
  <c r="H79" i="15" s="1"/>
  <c r="F78" i="15"/>
  <c r="E48" i="15"/>
  <c r="E60" i="15"/>
  <c r="E49" i="15"/>
  <c r="E61" i="15"/>
  <c r="E62" i="15" s="1"/>
  <c r="F49" i="15"/>
  <c r="F61" i="15"/>
  <c r="H52" i="15"/>
  <c r="H49" i="15" s="1"/>
  <c r="H64" i="15"/>
  <c r="H61" i="15" s="1"/>
  <c r="F48" i="15"/>
  <c r="F60" i="15"/>
  <c r="F62" i="15" s="1"/>
  <c r="H62" i="15" s="1"/>
  <c r="H51" i="15"/>
  <c r="H48" i="15" s="1"/>
  <c r="H63" i="15"/>
  <c r="H60" i="15" s="1"/>
  <c r="E65" i="15"/>
  <c r="H65" i="15"/>
  <c r="E53" i="15"/>
  <c r="H53" i="15" s="1"/>
  <c r="E50" i="15"/>
  <c r="E44" i="15"/>
  <c r="H44" i="15" s="1"/>
  <c r="H43" i="15"/>
  <c r="H40" i="15" s="1"/>
  <c r="H42" i="15"/>
  <c r="H39" i="15" s="1"/>
  <c r="H36" i="15" s="1"/>
  <c r="B9" i="45" s="1"/>
  <c r="E39" i="15"/>
  <c r="E36" i="15" s="1"/>
  <c r="E38" i="15" s="1"/>
  <c r="E40" i="15"/>
  <c r="E41" i="15" s="1"/>
  <c r="F39" i="15"/>
  <c r="F36" i="15" s="1"/>
  <c r="F40" i="15"/>
  <c r="F37" i="15" s="1"/>
  <c r="F38" i="15" s="1"/>
  <c r="H37" i="15"/>
  <c r="C9" i="45" s="1"/>
  <c r="E30" i="15"/>
  <c r="E27" i="15" s="1"/>
  <c r="E29" i="15" s="1"/>
  <c r="E31" i="15"/>
  <c r="F31" i="15"/>
  <c r="F28" i="15" s="1"/>
  <c r="H34" i="15"/>
  <c r="H31" i="15" s="1"/>
  <c r="H28" i="15" s="1"/>
  <c r="C8" i="45" s="1"/>
  <c r="F30" i="15"/>
  <c r="F27" i="15" s="1"/>
  <c r="H33" i="15"/>
  <c r="H30" i="15" s="1"/>
  <c r="H27" i="15" s="1"/>
  <c r="B8" i="45" s="1"/>
  <c r="E12" i="15"/>
  <c r="E9" i="15" s="1"/>
  <c r="E13" i="15"/>
  <c r="E125" i="15"/>
  <c r="H125" i="15" s="1"/>
  <c r="E122" i="15"/>
  <c r="E35" i="15"/>
  <c r="H35" i="15" s="1"/>
  <c r="E26" i="15"/>
  <c r="E17" i="15"/>
  <c r="E23" i="15"/>
  <c r="H23" i="15" s="1"/>
  <c r="H83" i="46"/>
  <c r="H53" i="46"/>
  <c r="H65" i="46"/>
  <c r="E134" i="46"/>
  <c r="H134" i="46" s="1"/>
  <c r="E143" i="46"/>
  <c r="H59" i="15"/>
  <c r="H73" i="46"/>
  <c r="H70" i="46" s="1"/>
  <c r="H77" i="46"/>
  <c r="H72" i="46"/>
  <c r="H69" i="46" s="1"/>
  <c r="F8" i="45" s="1"/>
  <c r="F96" i="15"/>
  <c r="F116" i="15"/>
  <c r="E32" i="15"/>
  <c r="F79" i="15"/>
  <c r="F80" i="15" s="1"/>
  <c r="H36" i="46"/>
  <c r="H47" i="46"/>
  <c r="H48" i="46"/>
  <c r="G67" i="15"/>
  <c r="G68" i="15" s="1"/>
  <c r="H26" i="15"/>
  <c r="G9" i="15"/>
  <c r="F32" i="15"/>
  <c r="H32" i="15" s="1"/>
  <c r="F50" i="15"/>
  <c r="H50" i="15" s="1"/>
  <c r="H86" i="15"/>
  <c r="H92" i="46"/>
  <c r="H125" i="46"/>
  <c r="E10" i="46"/>
  <c r="G97" i="15"/>
  <c r="G46" i="15"/>
  <c r="H143" i="46"/>
  <c r="H122" i="15"/>
  <c r="H41" i="46"/>
  <c r="E71" i="15"/>
  <c r="H96" i="15"/>
  <c r="B13" i="45" s="1"/>
  <c r="H74" i="15"/>
  <c r="E96" i="15"/>
  <c r="F113" i="15"/>
  <c r="H113" i="15" s="1"/>
  <c r="H77" i="15"/>
  <c r="G6" i="46"/>
  <c r="G11" i="15" l="1"/>
  <c r="H80" i="15"/>
  <c r="G89" i="15"/>
  <c r="G7" i="15"/>
  <c r="E84" i="46"/>
  <c r="E86" i="46" s="1"/>
  <c r="H86" i="46" s="1"/>
  <c r="E92" i="15"/>
  <c r="G14" i="15"/>
  <c r="F41" i="15"/>
  <c r="H41" i="15" s="1"/>
  <c r="F101" i="15"/>
  <c r="H17" i="15"/>
  <c r="E14" i="15"/>
  <c r="E45" i="15"/>
  <c r="E83" i="15"/>
  <c r="H83" i="15" s="1"/>
  <c r="E101" i="15"/>
  <c r="E97" i="15"/>
  <c r="E98" i="15" s="1"/>
  <c r="E116" i="15"/>
  <c r="F14" i="46"/>
  <c r="H32" i="46"/>
  <c r="E38" i="46"/>
  <c r="G116" i="15"/>
  <c r="G80" i="15"/>
  <c r="E74" i="46"/>
  <c r="H115" i="15"/>
  <c r="H112" i="15" s="1"/>
  <c r="C14" i="45" s="1"/>
  <c r="H12" i="45"/>
  <c r="H14" i="45"/>
  <c r="F9" i="46"/>
  <c r="G71" i="15"/>
  <c r="H85" i="46"/>
  <c r="G9" i="45" s="1"/>
  <c r="F74" i="46"/>
  <c r="H74" i="46" s="1"/>
  <c r="E7" i="46"/>
  <c r="E71" i="46"/>
  <c r="H37" i="46"/>
  <c r="H38" i="46" s="1"/>
  <c r="H38" i="15"/>
  <c r="F98" i="15"/>
  <c r="F29" i="15"/>
  <c r="H29" i="15" s="1"/>
  <c r="F45" i="15"/>
  <c r="F6" i="15" s="1"/>
  <c r="E46" i="15"/>
  <c r="E7" i="15" s="1"/>
  <c r="H116" i="15"/>
  <c r="H23" i="46"/>
  <c r="H26" i="46"/>
  <c r="H29" i="46"/>
  <c r="E129" i="46"/>
  <c r="F46" i="15"/>
  <c r="D14" i="45"/>
  <c r="H49" i="46"/>
  <c r="H50" i="46" s="1"/>
  <c r="H13" i="46"/>
  <c r="F89" i="15"/>
  <c r="H89" i="15" s="1"/>
  <c r="G6" i="15"/>
  <c r="G8" i="15" s="1"/>
  <c r="G113" i="15"/>
  <c r="H69" i="15"/>
  <c r="H66" i="15" s="1"/>
  <c r="B11" i="45" s="1"/>
  <c r="H12" i="46"/>
  <c r="H9" i="46" s="1"/>
  <c r="D13" i="45"/>
  <c r="H103" i="46"/>
  <c r="H100" i="46" s="1"/>
  <c r="G10" i="45" s="1"/>
  <c r="G38" i="46"/>
  <c r="G10" i="46"/>
  <c r="F71" i="46"/>
  <c r="G8" i="45"/>
  <c r="H8" i="45" s="1"/>
  <c r="H71" i="46"/>
  <c r="H56" i="46"/>
  <c r="F50" i="46"/>
  <c r="G98" i="15"/>
  <c r="H98" i="15"/>
  <c r="F92" i="15"/>
  <c r="H92" i="15" s="1"/>
  <c r="F68" i="15"/>
  <c r="H68" i="15" s="1"/>
  <c r="H70" i="15"/>
  <c r="H46" i="15"/>
  <c r="C10" i="45" s="1"/>
  <c r="F56" i="15"/>
  <c r="H45" i="15"/>
  <c r="B10" i="45" s="1"/>
  <c r="D10" i="45" s="1"/>
  <c r="H14" i="15"/>
  <c r="H9" i="15"/>
  <c r="B7" i="45" s="1"/>
  <c r="F11" i="15"/>
  <c r="F7" i="15"/>
  <c r="F14" i="15"/>
  <c r="D9" i="45"/>
  <c r="E6" i="15"/>
  <c r="E11" i="15"/>
  <c r="E8" i="15" s="1"/>
  <c r="D8" i="45"/>
  <c r="D12" i="45"/>
  <c r="E117" i="46"/>
  <c r="E119" i="46" s="1"/>
  <c r="H119" i="46" s="1"/>
  <c r="E122" i="46"/>
  <c r="H122" i="46" s="1"/>
  <c r="H102" i="46"/>
  <c r="H99" i="46" s="1"/>
  <c r="E99" i="46"/>
  <c r="E101" i="46" s="1"/>
  <c r="F6" i="46"/>
  <c r="F11" i="46"/>
  <c r="F7" i="45"/>
  <c r="H17" i="46"/>
  <c r="H35" i="46"/>
  <c r="E131" i="46"/>
  <c r="H131" i="46" s="1"/>
  <c r="H129" i="46"/>
  <c r="F13" i="45" s="1"/>
  <c r="H13" i="45" s="1"/>
  <c r="E9" i="46"/>
  <c r="E14" i="46"/>
  <c r="H14" i="46" s="1"/>
  <c r="H84" i="46"/>
  <c r="F9" i="45" s="1"/>
  <c r="H9" i="45" s="1"/>
  <c r="G11" i="46"/>
  <c r="G7" i="46"/>
  <c r="G8" i="46" s="1"/>
  <c r="F100" i="46"/>
  <c r="G104" i="46"/>
  <c r="H104" i="46" s="1"/>
  <c r="H101" i="15" l="1"/>
  <c r="H10" i="46"/>
  <c r="H67" i="15"/>
  <c r="C11" i="45" s="1"/>
  <c r="D11" i="45" s="1"/>
  <c r="H71" i="15"/>
  <c r="H6" i="15"/>
  <c r="H56" i="15"/>
  <c r="H47" i="15" s="1"/>
  <c r="F47" i="15"/>
  <c r="F8" i="15"/>
  <c r="H7" i="15"/>
  <c r="C15" i="45" s="1"/>
  <c r="B17" i="45" s="1"/>
  <c r="H11" i="15"/>
  <c r="E11" i="46"/>
  <c r="E6" i="46"/>
  <c r="E8" i="46" s="1"/>
  <c r="F101" i="46"/>
  <c r="F7" i="46"/>
  <c r="F8" i="46" s="1"/>
  <c r="F10" i="45"/>
  <c r="H10" i="45" s="1"/>
  <c r="H101" i="46"/>
  <c r="H6" i="46"/>
  <c r="G7" i="45" l="1"/>
  <c r="H7" i="45" s="1"/>
  <c r="H7" i="46"/>
  <c r="G15" i="45" s="1"/>
  <c r="F17" i="45" s="1"/>
  <c r="E18" i="45" s="1"/>
  <c r="H11" i="46"/>
  <c r="D7" i="45"/>
  <c r="B15" i="45"/>
  <c r="D15" i="45" s="1"/>
  <c r="H8" i="15"/>
  <c r="F15" i="45"/>
  <c r="H15" i="45" l="1"/>
  <c r="H8" i="46"/>
</calcChain>
</file>

<file path=xl/sharedStrings.xml><?xml version="1.0" encoding="utf-8"?>
<sst xmlns="http://schemas.openxmlformats.org/spreadsheetml/2006/main" count="544" uniqueCount="203">
  <si>
    <t>총  계</t>
    <phoneticPr fontId="2" type="noConversion"/>
  </si>
  <si>
    <t>인건비</t>
    <phoneticPr fontId="2" type="noConversion"/>
  </si>
  <si>
    <t>예산</t>
    <phoneticPr fontId="2" type="noConversion"/>
  </si>
  <si>
    <t>결산</t>
    <phoneticPr fontId="2" type="noConversion"/>
  </si>
  <si>
    <t>증감</t>
    <phoneticPr fontId="2" type="noConversion"/>
  </si>
  <si>
    <t>사무비</t>
    <phoneticPr fontId="2" type="noConversion"/>
  </si>
  <si>
    <t>총 계</t>
    <phoneticPr fontId="2" type="noConversion"/>
  </si>
  <si>
    <t>운영비</t>
    <phoneticPr fontId="2" type="noConversion"/>
  </si>
  <si>
    <t>과목</t>
    <phoneticPr fontId="2" type="noConversion"/>
  </si>
  <si>
    <t>구분</t>
    <phoneticPr fontId="2" type="noConversion"/>
  </si>
  <si>
    <t>시,군,구비</t>
    <phoneticPr fontId="2" type="noConversion"/>
  </si>
  <si>
    <t>계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</si>
  <si>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</si>
  <si>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</si>
  <si>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</si>
  <si>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합  계</t>
    <phoneticPr fontId="2" type="noConversion"/>
  </si>
  <si>
    <t>이월금</t>
    <phoneticPr fontId="2" type="noConversion"/>
  </si>
  <si>
    <t>잡수입</t>
    <phoneticPr fontId="2" type="noConversion"/>
  </si>
  <si>
    <t>전출금</t>
    <phoneticPr fontId="2" type="noConversion"/>
  </si>
  <si>
    <t>상환금</t>
    <phoneticPr fontId="2" type="noConversion"/>
  </si>
  <si>
    <t>잡지출</t>
    <phoneticPr fontId="2" type="noConversion"/>
  </si>
  <si>
    <t>예비비</t>
    <phoneticPr fontId="2" type="noConversion"/>
  </si>
  <si>
    <t>비 고</t>
    <phoneticPr fontId="2" type="noConversion"/>
  </si>
  <si>
    <t>과 목 전 용 조 서</t>
    <phoneticPr fontId="2" type="noConversion"/>
  </si>
  <si>
    <t>과 목</t>
    <phoneticPr fontId="2" type="noConversion"/>
  </si>
  <si>
    <t>전 용
연월일</t>
    <phoneticPr fontId="2" type="noConversion"/>
  </si>
  <si>
    <t>예산액
(1)</t>
    <phoneticPr fontId="2" type="noConversion"/>
  </si>
  <si>
    <t>전용액
(2)</t>
    <phoneticPr fontId="2" type="noConversion"/>
  </si>
  <si>
    <t>예산현액
(1+2=3)</t>
    <phoneticPr fontId="2" type="noConversion"/>
  </si>
  <si>
    <t>지출액
(4)</t>
    <phoneticPr fontId="2" type="noConversion"/>
  </si>
  <si>
    <t>불용액
(3-4)</t>
    <phoneticPr fontId="2" type="noConversion"/>
  </si>
  <si>
    <t>전 용
사 유</t>
    <phoneticPr fontId="2" type="noConversion"/>
  </si>
  <si>
    <t>예 비 비 사 용 조 서</t>
    <phoneticPr fontId="2" type="noConversion"/>
  </si>
  <si>
    <t>사용일자</t>
    <phoneticPr fontId="2" type="noConversion"/>
  </si>
  <si>
    <t>금 액</t>
    <phoneticPr fontId="2" type="noConversion"/>
  </si>
  <si>
    <t>사 유</t>
    <phoneticPr fontId="2" type="noConversion"/>
  </si>
  <si>
    <t>사용내역</t>
    <phoneticPr fontId="2" type="noConversion"/>
  </si>
  <si>
    <t>재산조성비</t>
    <phoneticPr fontId="2" type="noConversion"/>
  </si>
  <si>
    <t>시설비</t>
    <phoneticPr fontId="2" type="noConversion"/>
  </si>
  <si>
    <t>구 분</t>
    <phoneticPr fontId="2" type="noConversion"/>
  </si>
  <si>
    <t>산 출 내 역</t>
    <phoneticPr fontId="2" type="noConversion"/>
  </si>
  <si>
    <t>비 고</t>
    <phoneticPr fontId="2" type="noConversion"/>
  </si>
  <si>
    <t>금 액</t>
    <phoneticPr fontId="2" type="noConversion"/>
  </si>
  <si>
    <t>세입</t>
    <phoneticPr fontId="2" type="noConversion"/>
  </si>
  <si>
    <t>세출</t>
    <phoneticPr fontId="2" type="noConversion"/>
  </si>
  <si>
    <t>사업수입</t>
    <phoneticPr fontId="2" type="noConversion"/>
  </si>
  <si>
    <t>과년도수입</t>
    <phoneticPr fontId="2" type="noConversion"/>
  </si>
  <si>
    <t>사업비</t>
    <phoneticPr fontId="2" type="noConversion"/>
  </si>
  <si>
    <t>보조금수입</t>
    <phoneticPr fontId="2" type="noConversion"/>
  </si>
  <si>
    <t>과년도지출</t>
    <phoneticPr fontId="2" type="noConversion"/>
  </si>
  <si>
    <t>전입금</t>
    <phoneticPr fontId="2" type="noConversion"/>
  </si>
  <si>
    <t>세입합계</t>
    <phoneticPr fontId="2" type="noConversion"/>
  </si>
  <si>
    <t>세출합계</t>
    <phoneticPr fontId="2" type="noConversion"/>
  </si>
  <si>
    <t>세입결산액(A)</t>
    <phoneticPr fontId="2" type="noConversion"/>
  </si>
  <si>
    <t>총계</t>
    <phoneticPr fontId="2" type="noConversion"/>
  </si>
  <si>
    <t>세출결산액(B)</t>
    <phoneticPr fontId="2" type="noConversion"/>
  </si>
  <si>
    <t>이 월 액
(A) - (B)</t>
    <phoneticPr fontId="2" type="noConversion"/>
  </si>
  <si>
    <t>재산수입</t>
    <phoneticPr fontId="2" type="noConversion"/>
  </si>
  <si>
    <t>기본재산
수입</t>
    <phoneticPr fontId="2" type="noConversion"/>
  </si>
  <si>
    <t>사업수입</t>
    <phoneticPr fontId="2" type="noConversion"/>
  </si>
  <si>
    <t>과년도수입</t>
    <phoneticPr fontId="2" type="noConversion"/>
  </si>
  <si>
    <t>보조금수입</t>
    <phoneticPr fontId="2" type="noConversion"/>
  </si>
  <si>
    <t>차입금</t>
    <phoneticPr fontId="2" type="noConversion"/>
  </si>
  <si>
    <t>전입금</t>
    <phoneticPr fontId="2" type="noConversion"/>
  </si>
  <si>
    <t>이월금수입</t>
    <phoneticPr fontId="2" type="noConversion"/>
  </si>
  <si>
    <t>잡수입</t>
    <phoneticPr fontId="2" type="noConversion"/>
  </si>
  <si>
    <t>사무비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</si>
  <si>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</si>
  <si>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</si>
  <si>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</si>
  <si>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여비</t>
    <phoneticPr fontId="2" type="noConversion"/>
  </si>
  <si>
    <t>수용비및
수수료</t>
    <phoneticPr fontId="2" type="noConversion"/>
  </si>
  <si>
    <t>차량비</t>
    <phoneticPr fontId="2" type="noConversion"/>
  </si>
  <si>
    <t>연료비</t>
    <phoneticPr fontId="2" type="noConversion"/>
  </si>
  <si>
    <t>재산조성비</t>
    <phoneticPr fontId="2" type="noConversion"/>
  </si>
  <si>
    <t>자산취득비</t>
    <phoneticPr fontId="2" type="noConversion"/>
  </si>
  <si>
    <t>시설장비
유지비</t>
    <phoneticPr fontId="2" type="noConversion"/>
  </si>
  <si>
    <t>사업비</t>
    <phoneticPr fontId="2" type="noConversion"/>
  </si>
  <si>
    <t>전출금</t>
    <phoneticPr fontId="2" type="noConversion"/>
  </si>
  <si>
    <t>상환금</t>
    <phoneticPr fontId="2" type="noConversion"/>
  </si>
  <si>
    <t>잡지출</t>
    <phoneticPr fontId="2" type="noConversion"/>
  </si>
  <si>
    <t>예비비</t>
    <phoneticPr fontId="2" type="noConversion"/>
  </si>
  <si>
    <t xml:space="preserve">사 업 종 류 </t>
    <phoneticPr fontId="2" type="noConversion"/>
  </si>
  <si>
    <t>내   역</t>
    <phoneticPr fontId="2" type="noConversion"/>
  </si>
  <si>
    <t xml:space="preserve">금   액 </t>
    <phoneticPr fontId="2" type="noConversion"/>
  </si>
  <si>
    <t xml:space="preserve">산 출 내 역 </t>
    <phoneticPr fontId="2" type="noConversion"/>
  </si>
  <si>
    <t xml:space="preserve">비고 </t>
    <phoneticPr fontId="2" type="noConversion"/>
  </si>
  <si>
    <t xml:space="preserve">합    계 </t>
    <phoneticPr fontId="2" type="noConversion"/>
  </si>
  <si>
    <t xml:space="preserve">사 업 수 입 명 세 서 </t>
    <phoneticPr fontId="2" type="noConversion"/>
  </si>
  <si>
    <t xml:space="preserve">정 부   보 조 금   명 세 서 </t>
    <phoneticPr fontId="2" type="noConversion"/>
  </si>
  <si>
    <t>수령일</t>
    <phoneticPr fontId="2" type="noConversion"/>
  </si>
  <si>
    <t>보조구분</t>
    <phoneticPr fontId="2" type="noConversion"/>
  </si>
  <si>
    <t>보조내역</t>
    <phoneticPr fontId="2" type="noConversion"/>
  </si>
  <si>
    <t>금액</t>
    <phoneticPr fontId="2" type="noConversion"/>
  </si>
  <si>
    <t>보조기관</t>
    <phoneticPr fontId="2" type="noConversion"/>
  </si>
  <si>
    <t>산출기초</t>
    <phoneticPr fontId="2" type="noConversion"/>
  </si>
  <si>
    <t xml:space="preserve">인 건 비   명 세 서 </t>
    <phoneticPr fontId="2" type="noConversion"/>
  </si>
  <si>
    <t>해 당 사 항  없 음</t>
    <phoneticPr fontId="2" type="noConversion"/>
  </si>
  <si>
    <t xml:space="preserve">내 역 </t>
    <phoneticPr fontId="2" type="noConversion"/>
  </si>
  <si>
    <t xml:space="preserve">    기타 비용 명세서 </t>
    <phoneticPr fontId="2" type="noConversion"/>
  </si>
  <si>
    <t xml:space="preserve">총 계 </t>
    <phoneticPr fontId="2" type="noConversion"/>
  </si>
  <si>
    <t>자부담</t>
    <phoneticPr fontId="2" type="noConversion"/>
  </si>
  <si>
    <t xml:space="preserve">후원금 </t>
    <phoneticPr fontId="2" type="noConversion"/>
  </si>
  <si>
    <t>후원금</t>
    <phoneticPr fontId="2" type="noConversion"/>
  </si>
  <si>
    <t>기본재산수입</t>
    <phoneticPr fontId="2" type="noConversion"/>
  </si>
  <si>
    <t>임대료수입</t>
    <phoneticPr fontId="2" type="noConversion"/>
  </si>
  <si>
    <t>기타수입</t>
    <phoneticPr fontId="2" type="noConversion"/>
  </si>
  <si>
    <t>사업수익</t>
    <phoneticPr fontId="2" type="noConversion"/>
  </si>
  <si>
    <t>합계</t>
    <phoneticPr fontId="2" type="noConversion"/>
  </si>
  <si>
    <t>수익사업수익</t>
    <phoneticPr fontId="2" type="noConversion"/>
  </si>
  <si>
    <t>합  계</t>
    <phoneticPr fontId="2" type="noConversion"/>
  </si>
  <si>
    <t>과년도수입</t>
    <phoneticPr fontId="2" type="noConversion"/>
  </si>
  <si>
    <t>경상보조금
수입</t>
    <phoneticPr fontId="2" type="noConversion"/>
  </si>
  <si>
    <t>자본보조금
수입</t>
    <phoneticPr fontId="2" type="noConversion"/>
  </si>
  <si>
    <t>기타보조금
수입</t>
    <phoneticPr fontId="2" type="noConversion"/>
  </si>
  <si>
    <t>차입금수입</t>
    <phoneticPr fontId="2" type="noConversion"/>
  </si>
  <si>
    <t>전입금수입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</si>
  <si>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</si>
  <si>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</si>
  <si>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</si>
  <si>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</t>
    <phoneticPr fontId="2" type="noConversion"/>
  </si>
  <si>
    <t>기타잡수입</t>
    <phoneticPr fontId="2" type="noConversion"/>
  </si>
  <si>
    <t>배당및이자
수입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</si>
  <si>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</si>
  <si>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</si>
  <si>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</si>
  <si>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</si>
  <si>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퇴직적립금</t>
    <phoneticPr fontId="2" type="noConversion"/>
  </si>
  <si>
    <t>기타후생경비</t>
    <phoneticPr fontId="2" type="noConversion"/>
  </si>
  <si>
    <t>합계</t>
    <phoneticPr fontId="2" type="noConversion"/>
  </si>
  <si>
    <t>공공요금</t>
    <phoneticPr fontId="2" type="noConversion"/>
  </si>
  <si>
    <t>제세공과금</t>
    <phoneticPr fontId="2" type="noConversion"/>
  </si>
  <si>
    <t>원금상환금</t>
    <phoneticPr fontId="2" type="noConversion"/>
  </si>
  <si>
    <t>이자지불금</t>
    <phoneticPr fontId="2" type="noConversion"/>
  </si>
  <si>
    <t>사무비</t>
    <phoneticPr fontId="2" type="noConversion"/>
  </si>
  <si>
    <t xml:space="preserve">사 업 비   명 세 서  </t>
    <phoneticPr fontId="2" type="noConversion"/>
  </si>
  <si>
    <t>후원금수입</t>
    <phoneticPr fontId="2" type="noConversion"/>
  </si>
  <si>
    <t>후원금수입</t>
    <phoneticPr fontId="2" type="noConversion"/>
  </si>
  <si>
    <t>지정후원금
수입</t>
    <phoneticPr fontId="2" type="noConversion"/>
  </si>
  <si>
    <t>비지정
후원금수입</t>
    <phoneticPr fontId="2" type="noConversion"/>
  </si>
  <si>
    <t>후원금</t>
    <phoneticPr fontId="2" type="noConversion"/>
  </si>
  <si>
    <t>사무비</t>
    <phoneticPr fontId="2" type="noConversion"/>
  </si>
  <si>
    <t>수용비 및 수수료</t>
    <phoneticPr fontId="2" type="noConversion"/>
  </si>
  <si>
    <t>후원금수입</t>
    <phoneticPr fontId="2" type="noConversion"/>
  </si>
  <si>
    <t>전년도
이월금</t>
    <phoneticPr fontId="2" type="noConversion"/>
  </si>
  <si>
    <t>과년도
지출</t>
    <phoneticPr fontId="2" type="noConversion"/>
  </si>
  <si>
    <t>이월
사업비</t>
    <phoneticPr fontId="2" type="noConversion"/>
  </si>
  <si>
    <t>증감
(a)-(b)</t>
    <phoneticPr fontId="2" type="noConversion"/>
  </si>
  <si>
    <t>예금이자
수입</t>
    <phoneticPr fontId="2" type="noConversion"/>
  </si>
  <si>
    <t>사회보험
부담금</t>
    <phoneticPr fontId="2" type="noConversion"/>
  </si>
  <si>
    <t>업무
추진비</t>
    <phoneticPr fontId="2" type="noConversion"/>
  </si>
  <si>
    <t>일반
사업비</t>
    <phoneticPr fontId="2" type="noConversion"/>
  </si>
  <si>
    <t>일반
사업비</t>
    <phoneticPr fontId="2" type="noConversion"/>
  </si>
  <si>
    <t>수익
사업비</t>
    <phoneticPr fontId="2" type="noConversion"/>
  </si>
  <si>
    <t>수익
사업비</t>
    <phoneticPr fontId="2" type="noConversion"/>
  </si>
  <si>
    <t>과년도
지출</t>
    <phoneticPr fontId="2" type="noConversion"/>
  </si>
  <si>
    <t>시설
전출금</t>
    <phoneticPr fontId="2" type="noConversion"/>
  </si>
  <si>
    <t>부재
상환금</t>
    <phoneticPr fontId="2" type="noConversion"/>
  </si>
  <si>
    <t>No</t>
  </si>
  <si>
    <t>계정명</t>
    <phoneticPr fontId="2" type="noConversion"/>
  </si>
  <si>
    <t>거래처명</t>
  </si>
  <si>
    <t>전일잔액</t>
  </si>
  <si>
    <t>차    변</t>
  </si>
  <si>
    <t>대    변</t>
  </si>
  <si>
    <t>금일잔액</t>
  </si>
  <si>
    <r>
      <t xml:space="preserve">농협
</t>
    </r>
    <r>
      <rPr>
        <sz val="11"/>
        <rFont val="Default"/>
        <family val="2"/>
      </rPr>
      <t>(</t>
    </r>
    <r>
      <rPr>
        <sz val="11"/>
        <rFont val="돋움"/>
        <family val="3"/>
        <charset val="129"/>
      </rPr>
      <t>법인후원금</t>
    </r>
    <r>
      <rPr>
        <sz val="11"/>
        <rFont val="Default"/>
        <family val="2"/>
      </rPr>
      <t>)</t>
    </r>
    <phoneticPr fontId="2" type="noConversion"/>
  </si>
  <si>
    <t>총     계</t>
  </si>
  <si>
    <t>12결산(b)</t>
    <phoneticPr fontId="2" type="noConversion"/>
  </si>
  <si>
    <t>12예산(a)</t>
    <phoneticPr fontId="2" type="noConversion"/>
  </si>
  <si>
    <t>기타예금이자수입</t>
    <phoneticPr fontId="2" type="noConversion"/>
  </si>
  <si>
    <t xml:space="preserve">기본재산수입명세서 </t>
    <phoneticPr fontId="2" type="noConversion"/>
  </si>
  <si>
    <t>구분</t>
    <phoneticPr fontId="2" type="noConversion"/>
  </si>
  <si>
    <t>재산종류</t>
    <phoneticPr fontId="2" type="noConversion"/>
  </si>
  <si>
    <t>수량(㎡)</t>
    <phoneticPr fontId="2" type="noConversion"/>
  </si>
  <si>
    <t>평가액</t>
    <phoneticPr fontId="2" type="noConversion"/>
  </si>
  <si>
    <t>수입액</t>
    <phoneticPr fontId="2" type="noConversion"/>
  </si>
  <si>
    <t>산출기초</t>
    <phoneticPr fontId="2" type="noConversion"/>
  </si>
  <si>
    <t>비고</t>
    <phoneticPr fontId="2" type="noConversion"/>
  </si>
  <si>
    <t>기본재산(토지)소계</t>
    <phoneticPr fontId="2" type="noConversion"/>
  </si>
  <si>
    <t>감정평가서 의거</t>
    <phoneticPr fontId="2" type="noConversion"/>
  </si>
  <si>
    <t>기본재산(현금)소계</t>
    <phoneticPr fontId="2" type="noConversion"/>
  </si>
  <si>
    <t>정기예금</t>
    <phoneticPr fontId="2" type="noConversion"/>
  </si>
  <si>
    <t>기본재산
(증가)</t>
    <phoneticPr fontId="2" type="noConversion"/>
  </si>
  <si>
    <t>건물(요양원신축)</t>
    <phoneticPr fontId="2" type="noConversion"/>
  </si>
  <si>
    <t>감정평가서 의거</t>
    <phoneticPr fontId="2" type="noConversion"/>
  </si>
  <si>
    <t>변동</t>
    <phoneticPr fontId="2" type="noConversion"/>
  </si>
  <si>
    <t>정기예금에 대한 이자</t>
    <phoneticPr fontId="2" type="noConversion"/>
  </si>
  <si>
    <t>기본재산 합계</t>
    <phoneticPr fontId="2" type="noConversion"/>
  </si>
  <si>
    <t>시설비</t>
    <phoneticPr fontId="2" type="noConversion"/>
  </si>
  <si>
    <r>
      <t xml:space="preserve">농협
</t>
    </r>
    <r>
      <rPr>
        <sz val="11"/>
        <rFont val="Default"/>
        <family val="2"/>
      </rPr>
      <t>(</t>
    </r>
    <r>
      <rPr>
        <sz val="11"/>
        <rFont val="돋움"/>
        <family val="3"/>
        <charset val="129"/>
      </rPr>
      <t>운영통장</t>
    </r>
    <r>
      <rPr>
        <sz val="11"/>
        <rFont val="Default"/>
        <family val="2"/>
      </rPr>
      <t>)</t>
    </r>
    <phoneticPr fontId="2" type="noConversion"/>
  </si>
  <si>
    <t>이하여백</t>
    <phoneticPr fontId="2" type="noConversion"/>
  </si>
  <si>
    <t>2013년도 에벤에셀복지재단 세입·세출 결산 총괄표</t>
    <phoneticPr fontId="2" type="noConversion"/>
  </si>
  <si>
    <t xml:space="preserve">2013년  현금 및 예금 명세서 </t>
    <phoneticPr fontId="2" type="noConversion"/>
  </si>
  <si>
    <t>기관운영비</t>
    <phoneticPr fontId="2" type="noConversion"/>
  </si>
  <si>
    <t>여비</t>
    <phoneticPr fontId="2" type="noConversion"/>
  </si>
  <si>
    <t>공공요금</t>
    <phoneticPr fontId="2" type="noConversion"/>
  </si>
  <si>
    <t>합계</t>
    <phoneticPr fontId="2" type="noConversion"/>
  </si>
  <si>
    <t>재산조성비</t>
    <phoneticPr fontId="2" type="noConversion"/>
  </si>
  <si>
    <t>배당 및 이자수입(2013년)</t>
    <phoneticPr fontId="2" type="noConversion"/>
  </si>
  <si>
    <t>2013년 사회복지법인 에벤에셀 세출 결산서</t>
    <phoneticPr fontId="2" type="noConversion"/>
  </si>
  <si>
    <t>전화료</t>
    <phoneticPr fontId="2" type="noConversion"/>
  </si>
  <si>
    <t>12예산(a)</t>
    <phoneticPr fontId="2" type="noConversion"/>
  </si>
  <si>
    <t>2013년 사회복지법인 에벤에셀 세입 결산서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</si>
</sst>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sz val="10"/>
      <name val="굴림"/>
      <family val="3"/>
      <charset val="129"/>
    </font>
    <font>
      <b/>
      <sz val="9"/>
      <name val="굴림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돋움"/>
      <family val="3"/>
      <charset val="129"/>
    </font>
    <font>
      <b/>
      <sz val="20"/>
      <name val="굴림"/>
      <family val="3"/>
      <charset val="129"/>
    </font>
    <font>
      <sz val="9"/>
      <name val="돋움"/>
      <family val="3"/>
      <charset val="129"/>
    </font>
    <font>
      <b/>
      <sz val="11"/>
      <color indexed="8"/>
      <name val="굴림"/>
      <family val="3"/>
      <charset val="129"/>
    </font>
    <font>
      <sz val="11"/>
      <name val="Default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3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>
      <alignment vertical="center"/>
    </xf>
    <xf numFmtId="41" fontId="1" fillId="0" borderId="0" xfId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1" applyFont="1">
      <alignment vertical="center"/>
    </xf>
    <xf numFmtId="41" fontId="8" fillId="0" borderId="11" xfId="1" applyFont="1" applyBorder="1" applyAlignment="1">
      <alignment horizontal="center" vertical="center"/>
    </xf>
    <xf numFmtId="0" fontId="9" fillId="0" borderId="0" xfId="0" applyFont="1">
      <alignment vertical="center"/>
    </xf>
    <xf numFmtId="41" fontId="8" fillId="0" borderId="12" xfId="1" applyFont="1" applyBorder="1" applyAlignment="1">
      <alignment horizontal="center" vertical="center"/>
    </xf>
    <xf numFmtId="41" fontId="8" fillId="0" borderId="13" xfId="1" applyFont="1" applyBorder="1" applyAlignment="1">
      <alignment horizontal="center" vertical="center"/>
    </xf>
    <xf numFmtId="41" fontId="8" fillId="0" borderId="14" xfId="1" applyFont="1" applyBorder="1" applyAlignment="1">
      <alignment horizontal="center" vertical="center"/>
    </xf>
    <xf numFmtId="0" fontId="10" fillId="0" borderId="15" xfId="0" applyFont="1" applyBorder="1">
      <alignment vertical="center"/>
    </xf>
    <xf numFmtId="41" fontId="8" fillId="0" borderId="16" xfId="1" applyFont="1" applyBorder="1" applyAlignment="1">
      <alignment horizontal="center" vertical="center"/>
    </xf>
    <xf numFmtId="41" fontId="8" fillId="0" borderId="17" xfId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41" fontId="1" fillId="0" borderId="0" xfId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41" fontId="12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1" fontId="12" fillId="0" borderId="26" xfId="1" applyFont="1" applyBorder="1" applyAlignment="1">
      <alignment horizontal="center" vertical="center"/>
    </xf>
    <xf numFmtId="41" fontId="12" fillId="0" borderId="27" xfId="1" applyFont="1" applyBorder="1" applyAlignment="1">
      <alignment horizontal="center" vertical="center"/>
    </xf>
    <xf numFmtId="41" fontId="12" fillId="0" borderId="28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8" fillId="0" borderId="29" xfId="1" applyFont="1" applyBorder="1" applyAlignment="1">
      <alignment horizontal="center" vertical="center"/>
    </xf>
    <xf numFmtId="41" fontId="8" fillId="0" borderId="3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41" fontId="6" fillId="0" borderId="32" xfId="1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41" fontId="6" fillId="0" borderId="36" xfId="1" applyFont="1" applyBorder="1" applyAlignment="1">
      <alignment horizontal="center" vertical="center"/>
    </xf>
    <xf numFmtId="0" fontId="10" fillId="0" borderId="34" xfId="0" applyFont="1" applyBorder="1" applyAlignment="1">
      <alignment vertical="center"/>
    </xf>
    <xf numFmtId="41" fontId="6" fillId="0" borderId="32" xfId="1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41" fontId="6" fillId="0" borderId="15" xfId="1" applyFont="1" applyBorder="1" applyAlignment="1">
      <alignment vertical="center"/>
    </xf>
    <xf numFmtId="0" fontId="10" fillId="0" borderId="8" xfId="0" applyFont="1" applyBorder="1">
      <alignment vertical="center"/>
    </xf>
    <xf numFmtId="41" fontId="14" fillId="0" borderId="17" xfId="1" applyFont="1" applyBorder="1">
      <alignment vertical="center"/>
    </xf>
    <xf numFmtId="41" fontId="14" fillId="0" borderId="13" xfId="1" applyFont="1" applyBorder="1">
      <alignment vertical="center"/>
    </xf>
    <xf numFmtId="41" fontId="14" fillId="0" borderId="37" xfId="1" applyFont="1" applyBorder="1">
      <alignment vertical="center"/>
    </xf>
    <xf numFmtId="41" fontId="14" fillId="0" borderId="11" xfId="1" applyFont="1" applyBorder="1">
      <alignment vertical="center"/>
    </xf>
    <xf numFmtId="0" fontId="10" fillId="0" borderId="31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41" fontId="6" fillId="0" borderId="39" xfId="1" applyFont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41" fontId="6" fillId="3" borderId="42" xfId="1" applyFont="1" applyFill="1" applyBorder="1" applyAlignment="1">
      <alignment vertical="center"/>
    </xf>
    <xf numFmtId="0" fontId="10" fillId="3" borderId="43" xfId="0" applyFont="1" applyFill="1" applyBorder="1">
      <alignment vertical="center"/>
    </xf>
    <xf numFmtId="0" fontId="10" fillId="3" borderId="44" xfId="0" applyFont="1" applyFill="1" applyBorder="1" applyAlignment="1">
      <alignment vertical="center"/>
    </xf>
    <xf numFmtId="0" fontId="10" fillId="3" borderId="42" xfId="0" applyFont="1" applyFill="1" applyBorder="1" applyAlignment="1">
      <alignment horizontal="center" vertical="center"/>
    </xf>
    <xf numFmtId="41" fontId="6" fillId="3" borderId="42" xfId="1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1" fontId="6" fillId="0" borderId="39" xfId="1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41" fontId="6" fillId="0" borderId="15" xfId="1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/>
    </xf>
    <xf numFmtId="0" fontId="10" fillId="0" borderId="40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3" borderId="44" xfId="0" applyFont="1" applyFill="1" applyBorder="1" applyAlignment="1">
      <alignment horizontal="left" vertical="center"/>
    </xf>
    <xf numFmtId="0" fontId="10" fillId="0" borderId="39" xfId="0" applyFont="1" applyBorder="1" applyAlignment="1">
      <alignment horizontal="center" vertical="center" wrapText="1"/>
    </xf>
    <xf numFmtId="41" fontId="10" fillId="0" borderId="39" xfId="1" applyFont="1" applyBorder="1" applyAlignment="1">
      <alignment horizontal="center" vertical="center" wrapText="1"/>
    </xf>
    <xf numFmtId="14" fontId="10" fillId="0" borderId="46" xfId="0" applyNumberFormat="1" applyFont="1" applyBorder="1" applyAlignment="1">
      <alignment horizontal="center" vertical="center"/>
    </xf>
    <xf numFmtId="41" fontId="12" fillId="0" borderId="0" xfId="1" applyFont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14" fontId="10" fillId="0" borderId="34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1" fontId="10" fillId="0" borderId="32" xfId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1" fontId="6" fillId="0" borderId="36" xfId="1" applyFont="1" applyBorder="1" applyAlignment="1">
      <alignment horizontal="left" vertical="center" wrapText="1"/>
    </xf>
    <xf numFmtId="0" fontId="10" fillId="2" borderId="45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41" fontId="6" fillId="2" borderId="32" xfId="1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41" fontId="10" fillId="2" borderId="32" xfId="1" applyFont="1" applyFill="1" applyBorder="1" applyAlignment="1">
      <alignment horizontal="center" vertical="center"/>
    </xf>
    <xf numFmtId="41" fontId="6" fillId="4" borderId="47" xfId="1" applyFont="1" applyFill="1" applyBorder="1" applyAlignment="1">
      <alignment horizontal="center" vertical="center"/>
    </xf>
    <xf numFmtId="41" fontId="10" fillId="3" borderId="48" xfId="1" applyFont="1" applyFill="1" applyBorder="1" applyAlignment="1">
      <alignment horizontal="center" vertical="center"/>
    </xf>
    <xf numFmtId="41" fontId="6" fillId="3" borderId="48" xfId="1" applyFont="1" applyFill="1" applyBorder="1" applyAlignment="1">
      <alignment horizontal="center" vertical="center"/>
    </xf>
    <xf numFmtId="41" fontId="6" fillId="3" borderId="49" xfId="1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41" fontId="6" fillId="0" borderId="11" xfId="1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41" fontId="6" fillId="0" borderId="43" xfId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/>
    </xf>
    <xf numFmtId="0" fontId="10" fillId="0" borderId="36" xfId="0" applyFont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12" fillId="0" borderId="55" xfId="0" applyFont="1" applyBorder="1" applyAlignment="1">
      <alignment horizontal="center" vertical="center"/>
    </xf>
    <xf numFmtId="41" fontId="14" fillId="0" borderId="14" xfId="1" applyFont="1" applyBorder="1">
      <alignment vertical="center"/>
    </xf>
    <xf numFmtId="0" fontId="12" fillId="0" borderId="5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8" fillId="6" borderId="59" xfId="1" applyFont="1" applyFill="1" applyBorder="1" applyAlignment="1">
      <alignment horizontal="center" vertical="center" wrapText="1"/>
    </xf>
    <xf numFmtId="41" fontId="19" fillId="0" borderId="59" xfId="1" applyFont="1" applyBorder="1" applyAlignment="1">
      <alignment horizontal="center" vertical="center" wrapText="1"/>
    </xf>
    <xf numFmtId="0" fontId="3" fillId="0" borderId="60" xfId="1" applyNumberFormat="1" applyFont="1" applyBorder="1" applyAlignment="1">
      <alignment horizontal="center" vertical="center" wrapText="1"/>
    </xf>
    <xf numFmtId="41" fontId="1" fillId="0" borderId="60" xfId="1" applyFont="1" applyBorder="1" applyAlignment="1">
      <alignment horizontal="center" vertical="center" wrapText="1"/>
    </xf>
    <xf numFmtId="41" fontId="19" fillId="0" borderId="60" xfId="1" applyFont="1" applyBorder="1" applyAlignment="1">
      <alignment horizontal="center" vertical="center" wrapText="1"/>
    </xf>
    <xf numFmtId="41" fontId="19" fillId="7" borderId="6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10" fillId="4" borderId="61" xfId="1" applyFont="1" applyFill="1" applyBorder="1" applyAlignment="1">
      <alignment horizontal="center" vertical="center"/>
    </xf>
    <xf numFmtId="41" fontId="6" fillId="4" borderId="62" xfId="1" applyFont="1" applyFill="1" applyBorder="1" applyAlignment="1">
      <alignment horizontal="center" vertical="center"/>
    </xf>
    <xf numFmtId="41" fontId="6" fillId="4" borderId="61" xfId="1" applyFont="1" applyFill="1" applyBorder="1" applyAlignment="1">
      <alignment horizontal="center" vertical="center"/>
    </xf>
    <xf numFmtId="41" fontId="6" fillId="4" borderId="63" xfId="1" applyFont="1" applyFill="1" applyBorder="1" applyAlignment="1">
      <alignment horizontal="center" vertical="center"/>
    </xf>
    <xf numFmtId="0" fontId="10" fillId="4" borderId="64" xfId="0" applyFont="1" applyFill="1" applyBorder="1" applyAlignment="1">
      <alignment horizontal="center" vertical="center"/>
    </xf>
    <xf numFmtId="0" fontId="10" fillId="4" borderId="65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 wrapText="1"/>
    </xf>
    <xf numFmtId="41" fontId="10" fillId="2" borderId="42" xfId="1" applyFont="1" applyFill="1" applyBorder="1" applyAlignment="1">
      <alignment horizontal="center" vertical="center"/>
    </xf>
    <xf numFmtId="41" fontId="6" fillId="2" borderId="4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/>
    </xf>
    <xf numFmtId="41" fontId="0" fillId="0" borderId="60" xfId="1" applyFont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8" fillId="9" borderId="29" xfId="0" applyFont="1" applyFill="1" applyBorder="1" applyAlignment="1">
      <alignment horizontal="center" vertical="center"/>
    </xf>
    <xf numFmtId="41" fontId="8" fillId="9" borderId="29" xfId="1" applyFont="1" applyFill="1" applyBorder="1" applyAlignment="1">
      <alignment horizontal="center" vertical="center"/>
    </xf>
    <xf numFmtId="41" fontId="8" fillId="9" borderId="30" xfId="1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41" fontId="8" fillId="9" borderId="13" xfId="1" applyFont="1" applyFill="1" applyBorder="1" applyAlignment="1">
      <alignment horizontal="center" vertical="center"/>
    </xf>
    <xf numFmtId="41" fontId="8" fillId="9" borderId="14" xfId="1" applyFont="1" applyFill="1" applyBorder="1" applyAlignment="1">
      <alignment horizontal="center" vertical="center"/>
    </xf>
    <xf numFmtId="41" fontId="8" fillId="9" borderId="11" xfId="1" applyFont="1" applyFill="1" applyBorder="1" applyAlignment="1">
      <alignment horizontal="center" vertical="center"/>
    </xf>
    <xf numFmtId="41" fontId="8" fillId="9" borderId="12" xfId="1" applyFont="1" applyFill="1" applyBorder="1" applyAlignment="1">
      <alignment horizontal="center" vertical="center"/>
    </xf>
    <xf numFmtId="0" fontId="8" fillId="9" borderId="53" xfId="0" applyFont="1" applyFill="1" applyBorder="1" applyAlignment="1">
      <alignment horizontal="center" vertical="center"/>
    </xf>
    <xf numFmtId="41" fontId="8" fillId="9" borderId="53" xfId="1" applyFont="1" applyFill="1" applyBorder="1" applyAlignment="1">
      <alignment horizontal="center" vertical="center"/>
    </xf>
    <xf numFmtId="41" fontId="8" fillId="9" borderId="54" xfId="1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41" fontId="8" fillId="9" borderId="17" xfId="1" applyFont="1" applyFill="1" applyBorder="1" applyAlignment="1">
      <alignment horizontal="center" vertical="center"/>
    </xf>
    <xf numFmtId="41" fontId="8" fillId="9" borderId="16" xfId="1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8" fillId="9" borderId="0" xfId="0" applyFont="1" applyFill="1">
      <alignment vertical="center"/>
    </xf>
    <xf numFmtId="0" fontId="8" fillId="9" borderId="0" xfId="0" applyFont="1" applyFill="1" applyAlignment="1">
      <alignment horizontal="center" vertical="center"/>
    </xf>
    <xf numFmtId="41" fontId="8" fillId="9" borderId="0" xfId="1" applyFont="1" applyFill="1">
      <alignment vertical="center"/>
    </xf>
    <xf numFmtId="0" fontId="11" fillId="10" borderId="29" xfId="0" applyFont="1" applyFill="1" applyBorder="1" applyAlignment="1">
      <alignment horizontal="center" vertical="center"/>
    </xf>
    <xf numFmtId="41" fontId="11" fillId="10" borderId="29" xfId="1" applyFont="1" applyFill="1" applyBorder="1" applyAlignment="1">
      <alignment horizontal="center" vertical="center"/>
    </xf>
    <xf numFmtId="41" fontId="11" fillId="10" borderId="30" xfId="1" applyFont="1" applyFill="1" applyBorder="1" applyAlignment="1">
      <alignment horizontal="center" vertical="center"/>
    </xf>
    <xf numFmtId="0" fontId="0" fillId="10" borderId="56" xfId="0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/>
    </xf>
    <xf numFmtId="41" fontId="11" fillId="10" borderId="13" xfId="1" applyFont="1" applyFill="1" applyBorder="1" applyAlignment="1">
      <alignment horizontal="center" vertical="center"/>
    </xf>
    <xf numFmtId="41" fontId="11" fillId="10" borderId="12" xfId="1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11" fillId="10" borderId="42" xfId="0" applyFont="1" applyFill="1" applyBorder="1" applyAlignment="1">
      <alignment horizontal="center" vertical="center"/>
    </xf>
    <xf numFmtId="41" fontId="11" fillId="10" borderId="42" xfId="1" applyFont="1" applyFill="1" applyBorder="1" applyAlignment="1">
      <alignment horizontal="center" vertical="center"/>
    </xf>
    <xf numFmtId="41" fontId="11" fillId="10" borderId="44" xfId="1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1" fillId="10" borderId="11" xfId="0" applyFont="1" applyFill="1" applyBorder="1" applyAlignment="1">
      <alignment horizontal="center" vertical="center"/>
    </xf>
    <xf numFmtId="41" fontId="11" fillId="10" borderId="11" xfId="1" applyFont="1" applyFill="1" applyBorder="1" applyAlignment="1">
      <alignment horizontal="center" vertical="center"/>
    </xf>
    <xf numFmtId="0" fontId="11" fillId="10" borderId="17" xfId="0" applyFont="1" applyFill="1" applyBorder="1" applyAlignment="1">
      <alignment horizontal="center" vertical="center"/>
    </xf>
    <xf numFmtId="41" fontId="11" fillId="10" borderId="17" xfId="1" applyFont="1" applyFill="1" applyBorder="1" applyAlignment="1">
      <alignment horizontal="center" vertical="center"/>
    </xf>
    <xf numFmtId="41" fontId="11" fillId="10" borderId="16" xfId="1" applyFont="1" applyFill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8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/>
    </xf>
    <xf numFmtId="41" fontId="5" fillId="0" borderId="20" xfId="1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4" fillId="8" borderId="77" xfId="0" applyFont="1" applyFill="1" applyBorder="1" applyAlignment="1">
      <alignment horizontal="center" vertical="center" wrapText="1"/>
    </xf>
    <xf numFmtId="0" fontId="14" fillId="8" borderId="78" xfId="0" applyFont="1" applyFill="1" applyBorder="1" applyAlignment="1">
      <alignment horizontal="center" vertical="center"/>
    </xf>
    <xf numFmtId="0" fontId="14" fillId="8" borderId="79" xfId="0" applyFont="1" applyFill="1" applyBorder="1" applyAlignment="1">
      <alignment horizontal="center" vertical="center"/>
    </xf>
    <xf numFmtId="41" fontId="14" fillId="8" borderId="78" xfId="1" applyFont="1" applyFill="1" applyBorder="1" applyAlignment="1">
      <alignment vertical="center"/>
    </xf>
    <xf numFmtId="41" fontId="14" fillId="8" borderId="24" xfId="1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2" fillId="0" borderId="80" xfId="0" applyFont="1" applyBorder="1" applyAlignment="1">
      <alignment horizontal="center" vertical="center"/>
    </xf>
    <xf numFmtId="0" fontId="12" fillId="0" borderId="81" xfId="0" applyFont="1" applyBorder="1" applyAlignment="1">
      <alignment horizontal="center" vertical="center"/>
    </xf>
    <xf numFmtId="41" fontId="12" fillId="0" borderId="71" xfId="1" applyFont="1" applyBorder="1" applyAlignment="1">
      <alignment horizontal="center" vertical="center"/>
    </xf>
    <xf numFmtId="41" fontId="12" fillId="0" borderId="82" xfId="1" applyFont="1" applyBorder="1" applyAlignment="1">
      <alignment horizontal="center" vertical="center"/>
    </xf>
    <xf numFmtId="0" fontId="14" fillId="5" borderId="80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72" xfId="0" applyFont="1" applyFill="1" applyBorder="1" applyAlignment="1">
      <alignment horizontal="center" vertical="center"/>
    </xf>
    <xf numFmtId="0" fontId="14" fillId="5" borderId="73" xfId="0" applyFont="1" applyFill="1" applyBorder="1" applyAlignment="1">
      <alignment horizontal="center" vertical="center"/>
    </xf>
    <xf numFmtId="0" fontId="14" fillId="5" borderId="70" xfId="0" applyFont="1" applyFill="1" applyBorder="1" applyAlignment="1">
      <alignment horizontal="center" vertical="center"/>
    </xf>
    <xf numFmtId="0" fontId="14" fillId="5" borderId="71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67" xfId="0" applyFont="1" applyFill="1" applyBorder="1" applyAlignment="1">
      <alignment horizontal="center" vertical="center"/>
    </xf>
    <xf numFmtId="41" fontId="14" fillId="0" borderId="72" xfId="1" applyFont="1" applyBorder="1" applyAlignment="1">
      <alignment horizontal="center" vertical="center"/>
    </xf>
    <xf numFmtId="41" fontId="14" fillId="0" borderId="73" xfId="1" applyFont="1" applyBorder="1" applyAlignment="1">
      <alignment horizontal="center" vertical="center"/>
    </xf>
    <xf numFmtId="41" fontId="14" fillId="0" borderId="70" xfId="1" applyFont="1" applyBorder="1" applyAlignment="1">
      <alignment horizontal="center" vertical="center"/>
    </xf>
    <xf numFmtId="41" fontId="14" fillId="0" borderId="74" xfId="1" applyFont="1" applyBorder="1" applyAlignment="1">
      <alignment horizontal="center" vertical="center"/>
    </xf>
    <xf numFmtId="41" fontId="14" fillId="0" borderId="75" xfId="1" applyFont="1" applyBorder="1" applyAlignment="1">
      <alignment horizontal="center" vertical="center"/>
    </xf>
    <xf numFmtId="41" fontId="14" fillId="0" borderId="76" xfId="1" applyFont="1" applyBorder="1" applyAlignment="1">
      <alignment horizontal="center" vertical="center"/>
    </xf>
    <xf numFmtId="41" fontId="14" fillId="0" borderId="67" xfId="1" applyFont="1" applyBorder="1" applyAlignment="1">
      <alignment horizontal="center" vertical="center"/>
    </xf>
    <xf numFmtId="41" fontId="14" fillId="0" borderId="68" xfId="1" applyFont="1" applyBorder="1" applyAlignment="1">
      <alignment horizontal="center" vertical="center"/>
    </xf>
    <xf numFmtId="0" fontId="11" fillId="10" borderId="69" xfId="0" applyFont="1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1" fillId="10" borderId="51" xfId="0" applyFont="1" applyFill="1" applyBorder="1" applyAlignment="1">
      <alignment horizontal="center" vertical="center"/>
    </xf>
    <xf numFmtId="0" fontId="11" fillId="10" borderId="11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11" fillId="10" borderId="17" xfId="0" applyFont="1" applyFill="1" applyBorder="1" applyAlignment="1">
      <alignment horizontal="center" vertical="center"/>
    </xf>
    <xf numFmtId="0" fontId="8" fillId="0" borderId="55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6" fillId="0" borderId="29" xfId="1" applyFont="1" applyBorder="1" applyAlignment="1">
      <alignment horizontal="center" vertical="center"/>
    </xf>
    <xf numFmtId="41" fontId="6" fillId="0" borderId="53" xfId="1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54" xfId="1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8" fillId="9" borderId="29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69" xfId="0" applyFont="1" applyFill="1" applyBorder="1" applyAlignment="1">
      <alignment horizontal="center" vertical="center" wrapText="1"/>
    </xf>
    <xf numFmtId="0" fontId="8" fillId="9" borderId="51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9" borderId="58" xfId="0" applyFont="1" applyFill="1" applyBorder="1" applyAlignment="1">
      <alignment horizontal="center" vertical="center" wrapText="1"/>
    </xf>
    <xf numFmtId="0" fontId="8" fillId="9" borderId="55" xfId="0" applyFont="1" applyFill="1" applyBorder="1" applyAlignment="1">
      <alignment horizontal="center" vertical="center" wrapText="1"/>
    </xf>
    <xf numFmtId="0" fontId="8" fillId="9" borderId="13" xfId="0" applyFont="1" applyFill="1" applyBorder="1" applyAlignment="1">
      <alignment horizontal="center" vertical="center"/>
    </xf>
    <xf numFmtId="0" fontId="8" fillId="9" borderId="80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17" fillId="9" borderId="11" xfId="0" applyFont="1" applyFill="1" applyBorder="1" applyAlignment="1">
      <alignment horizontal="center" vertical="center"/>
    </xf>
    <xf numFmtId="0" fontId="17" fillId="9" borderId="17" xfId="0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 wrapText="1"/>
    </xf>
    <xf numFmtId="0" fontId="17" fillId="9" borderId="53" xfId="0" applyFont="1" applyFill="1" applyBorder="1" applyAlignment="1">
      <alignment horizontal="center" vertical="center"/>
    </xf>
    <xf numFmtId="0" fontId="17" fillId="9" borderId="29" xfId="0" applyFont="1" applyFill="1" applyBorder="1" applyAlignment="1">
      <alignment horizontal="center" vertical="center"/>
    </xf>
    <xf numFmtId="0" fontId="17" fillId="9" borderId="20" xfId="0" applyFont="1" applyFill="1" applyBorder="1" applyAlignment="1">
      <alignment horizontal="center" vertical="center" wrapText="1"/>
    </xf>
    <xf numFmtId="0" fontId="17" fillId="9" borderId="83" xfId="0" applyFont="1" applyFill="1" applyBorder="1" applyAlignment="1">
      <alignment horizontal="center" vertical="center"/>
    </xf>
    <xf numFmtId="0" fontId="17" fillId="9" borderId="13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8" fillId="9" borderId="53" xfId="0" applyFont="1" applyFill="1" applyBorder="1" applyAlignment="1">
      <alignment horizontal="center" vertical="center" wrapText="1"/>
    </xf>
    <xf numFmtId="0" fontId="8" fillId="9" borderId="83" xfId="0" applyFont="1" applyFill="1" applyBorder="1" applyAlignment="1">
      <alignment horizontal="center" vertical="center" wrapText="1"/>
    </xf>
    <xf numFmtId="0" fontId="8" fillId="9" borderId="42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1" fontId="6" fillId="0" borderId="17" xfId="1" applyFont="1" applyBorder="1" applyAlignment="1">
      <alignment horizontal="center" vertical="center"/>
    </xf>
    <xf numFmtId="41" fontId="6" fillId="0" borderId="16" xfId="1" applyFont="1" applyBorder="1" applyAlignment="1">
      <alignment horizontal="center" vertical="center"/>
    </xf>
    <xf numFmtId="41" fontId="6" fillId="0" borderId="20" xfId="1" applyFont="1" applyBorder="1" applyAlignment="1">
      <alignment horizontal="center" vertical="center"/>
    </xf>
    <xf numFmtId="41" fontId="6" fillId="0" borderId="42" xfId="1" applyFont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84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0" fillId="3" borderId="89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12" fillId="4" borderId="90" xfId="0" applyFont="1" applyFill="1" applyBorder="1" applyAlignment="1">
      <alignment horizontal="center" vertical="center"/>
    </xf>
    <xf numFmtId="0" fontId="12" fillId="4" borderId="91" xfId="0" applyFont="1" applyFill="1" applyBorder="1" applyAlignment="1">
      <alignment horizontal="center" vertical="center"/>
    </xf>
    <xf numFmtId="0" fontId="0" fillId="4" borderId="92" xfId="0" applyFill="1" applyBorder="1" applyAlignment="1">
      <alignment horizontal="center" vertical="center"/>
    </xf>
    <xf numFmtId="0" fontId="0" fillId="4" borderId="63" xfId="0" applyFill="1" applyBorder="1" applyAlignment="1">
      <alignment horizontal="center" vertical="center"/>
    </xf>
    <xf numFmtId="0" fontId="0" fillId="2" borderId="93" xfId="0" applyFill="1" applyBorder="1" applyAlignment="1">
      <alignment horizontal="center" vertical="center"/>
    </xf>
    <xf numFmtId="0" fontId="0" fillId="2" borderId="94" xfId="0" applyFill="1" applyBorder="1" applyAlignment="1">
      <alignment horizontal="center" vertical="center"/>
    </xf>
    <xf numFmtId="0" fontId="6" fillId="3" borderId="95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41" fontId="15" fillId="0" borderId="0" xfId="1" applyFont="1" applyAlignment="1">
      <alignment horizontal="center" vertical="center"/>
    </xf>
    <xf numFmtId="41" fontId="3" fillId="0" borderId="96" xfId="1" applyFont="1" applyBorder="1" applyAlignment="1">
      <alignment horizontal="center" vertical="center" wrapText="1"/>
    </xf>
    <xf numFmtId="41" fontId="18" fillId="6" borderId="97" xfId="1" applyFont="1" applyFill="1" applyBorder="1" applyAlignment="1">
      <alignment horizontal="center" vertical="center" wrapText="1"/>
    </xf>
    <xf numFmtId="41" fontId="18" fillId="6" borderId="98" xfId="1" applyFont="1" applyFill="1" applyBorder="1" applyAlignment="1">
      <alignment horizontal="center" vertical="center" wrapText="1"/>
    </xf>
    <xf numFmtId="41" fontId="18" fillId="6" borderId="99" xfId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32"/>
  <sheetViews>
    <sheetView tabSelected="1" view="pageBreakPreview" zoomScale="75" zoomScaleSheetLayoutView="75" workbookViewId="0">
      <selection activeCell="J6" sqref="J6"/>
    </sheetView>
  </sheetViews>
  <sheetFormatPr defaultRowHeight="13.5"/>
  <cols>
    <col min="1" max="1" width="12.109375" style="1" customWidth="1"/>
    <col min="2" max="4" width="16.109375" customWidth="1"/>
    <col min="5" max="5" width="12.109375" style="1" customWidth="1"/>
    <col min="6" max="8" width="16.109375" customWidth="1"/>
  </cols>
  <sheetData>
    <row r="2" spans="1:8" ht="42" customHeight="1">
      <c r="A2" s="221" t="s">
        <v>191</v>
      </c>
      <c r="B2" s="221"/>
      <c r="C2" s="221"/>
      <c r="D2" s="221"/>
      <c r="E2" s="221"/>
      <c r="F2" s="221"/>
      <c r="G2" s="221"/>
      <c r="H2" s="221"/>
    </row>
    <row r="3" spans="1:8" ht="31.5" customHeight="1">
      <c r="A3" s="43"/>
      <c r="B3" s="43"/>
      <c r="C3" s="43"/>
      <c r="D3" s="43"/>
      <c r="E3" s="43"/>
      <c r="F3" s="43"/>
      <c r="G3" s="43"/>
      <c r="H3" s="43"/>
    </row>
    <row r="4" spans="1:8" ht="14.25" thickBot="1">
      <c r="A4" s="50"/>
      <c r="B4" s="132"/>
      <c r="C4" s="132"/>
      <c r="D4" s="132"/>
      <c r="E4" s="50"/>
      <c r="F4" s="132"/>
      <c r="G4" s="132"/>
      <c r="H4" s="132"/>
    </row>
    <row r="5" spans="1:8" ht="54.75" customHeight="1">
      <c r="A5" s="226" t="s">
        <v>9</v>
      </c>
      <c r="B5" s="228" t="s">
        <v>43</v>
      </c>
      <c r="C5" s="229"/>
      <c r="D5" s="230"/>
      <c r="E5" s="231" t="s">
        <v>9</v>
      </c>
      <c r="F5" s="228" t="s">
        <v>44</v>
      </c>
      <c r="G5" s="229"/>
      <c r="H5" s="233"/>
    </row>
    <row r="6" spans="1:8" ht="54.75" customHeight="1" thickBot="1">
      <c r="A6" s="227"/>
      <c r="B6" s="137" t="s">
        <v>201</v>
      </c>
      <c r="C6" s="137" t="s">
        <v>167</v>
      </c>
      <c r="D6" s="138" t="s">
        <v>147</v>
      </c>
      <c r="E6" s="232"/>
      <c r="F6" s="137" t="s">
        <v>168</v>
      </c>
      <c r="G6" s="137" t="s">
        <v>167</v>
      </c>
      <c r="H6" s="138" t="s">
        <v>147</v>
      </c>
    </row>
    <row r="7" spans="1:8" ht="69" customHeight="1">
      <c r="A7" s="133" t="s">
        <v>57</v>
      </c>
      <c r="B7" s="65">
        <f>법인세입결산내역서!H9</f>
        <v>10511322</v>
      </c>
      <c r="C7" s="65">
        <f>법인세입결산내역서!H10</f>
        <v>10511322</v>
      </c>
      <c r="D7" s="66">
        <f>B7-C7</f>
        <v>0</v>
      </c>
      <c r="E7" s="44" t="s">
        <v>5</v>
      </c>
      <c r="F7" s="65">
        <f>법인세출내역서!H9</f>
        <v>3035530</v>
      </c>
      <c r="G7" s="65">
        <f>법인세출내역서!H10</f>
        <v>3035530</v>
      </c>
      <c r="H7" s="134">
        <f>F7-G7</f>
        <v>0</v>
      </c>
    </row>
    <row r="8" spans="1:8" ht="69" customHeight="1">
      <c r="A8" s="135" t="s">
        <v>45</v>
      </c>
      <c r="B8" s="67">
        <f>법인세입결산내역서!H27</f>
        <v>0</v>
      </c>
      <c r="C8" s="67">
        <f>법인세입결산내역서!H28</f>
        <v>0</v>
      </c>
      <c r="D8" s="66">
        <f t="shared" ref="D8:D15" si="0">B8-C8</f>
        <v>0</v>
      </c>
      <c r="E8" s="45" t="s">
        <v>37</v>
      </c>
      <c r="F8" s="67">
        <f>법인세출내역서!H69</f>
        <v>15598653</v>
      </c>
      <c r="G8" s="67">
        <f>법인세출내역서!H70</f>
        <v>15237800</v>
      </c>
      <c r="H8" s="134">
        <f t="shared" ref="H8:H15" si="1">F8-G8</f>
        <v>360853</v>
      </c>
    </row>
    <row r="9" spans="1:8" ht="69" customHeight="1">
      <c r="A9" s="135" t="s">
        <v>46</v>
      </c>
      <c r="B9" s="67">
        <f>법인세입결산내역서!H36</f>
        <v>0</v>
      </c>
      <c r="C9" s="67">
        <f>법인세입결산내역서!H37</f>
        <v>0</v>
      </c>
      <c r="D9" s="66">
        <f t="shared" si="0"/>
        <v>0</v>
      </c>
      <c r="E9" s="45" t="s">
        <v>47</v>
      </c>
      <c r="F9" s="67">
        <f>법인세출내역서!H84</f>
        <v>0</v>
      </c>
      <c r="G9" s="67">
        <f>법인세출내역서!H85</f>
        <v>0</v>
      </c>
      <c r="H9" s="134">
        <f t="shared" si="1"/>
        <v>0</v>
      </c>
    </row>
    <row r="10" spans="1:8" ht="69" customHeight="1">
      <c r="A10" s="135" t="s">
        <v>48</v>
      </c>
      <c r="B10" s="67">
        <f>법인세입결산내역서!H45</f>
        <v>0</v>
      </c>
      <c r="C10" s="67">
        <f>법인세입결산내역서!H46</f>
        <v>0</v>
      </c>
      <c r="D10" s="66">
        <f t="shared" si="0"/>
        <v>0</v>
      </c>
      <c r="E10" s="45" t="s">
        <v>18</v>
      </c>
      <c r="F10" s="67">
        <f>법인세출내역서!H99</f>
        <v>0</v>
      </c>
      <c r="G10" s="67">
        <f>법인세출내역서!H100</f>
        <v>0</v>
      </c>
      <c r="H10" s="134">
        <f t="shared" si="1"/>
        <v>0</v>
      </c>
    </row>
    <row r="11" spans="1:8" ht="69" customHeight="1">
      <c r="A11" s="135" t="s">
        <v>140</v>
      </c>
      <c r="B11" s="67">
        <f>법인세입결산내역서!H66</f>
        <v>844000</v>
      </c>
      <c r="C11" s="67">
        <f>법인세입결산내역서!H67</f>
        <v>844000</v>
      </c>
      <c r="D11" s="66">
        <f t="shared" si="0"/>
        <v>0</v>
      </c>
      <c r="E11" s="45" t="s">
        <v>49</v>
      </c>
      <c r="F11" s="67">
        <f>법인세출내역서!H108</f>
        <v>0</v>
      </c>
      <c r="G11" s="67">
        <f>법인세출내역서!H109</f>
        <v>0</v>
      </c>
      <c r="H11" s="134">
        <f t="shared" si="1"/>
        <v>0</v>
      </c>
    </row>
    <row r="12" spans="1:8" ht="69" customHeight="1">
      <c r="A12" s="135" t="s">
        <v>50</v>
      </c>
      <c r="B12" s="67">
        <f>법인세입결산내역서!H87</f>
        <v>0</v>
      </c>
      <c r="C12" s="67">
        <f>법인세입결산내역서!H88</f>
        <v>0</v>
      </c>
      <c r="D12" s="66">
        <f t="shared" si="0"/>
        <v>0</v>
      </c>
      <c r="E12" s="45" t="s">
        <v>19</v>
      </c>
      <c r="F12" s="67">
        <f>법인세출내역서!H117</f>
        <v>0</v>
      </c>
      <c r="G12" s="67">
        <f>법인세출내역서!H118</f>
        <v>0</v>
      </c>
      <c r="H12" s="134">
        <f t="shared" si="1"/>
        <v>0</v>
      </c>
    </row>
    <row r="13" spans="1:8" ht="69" customHeight="1">
      <c r="A13" s="135" t="s">
        <v>16</v>
      </c>
      <c r="B13" s="67">
        <f>법인세입결산내역서!H96</f>
        <v>5274964</v>
      </c>
      <c r="C13" s="67">
        <f>법인세입결산내역서!H97</f>
        <v>5274964</v>
      </c>
      <c r="D13" s="66">
        <f t="shared" si="0"/>
        <v>0</v>
      </c>
      <c r="E13" s="45" t="s">
        <v>20</v>
      </c>
      <c r="F13" s="67">
        <f>법인세출내역서!H129</f>
        <v>0</v>
      </c>
      <c r="G13" s="67">
        <f>법인세출내역서!H130</f>
        <v>0</v>
      </c>
      <c r="H13" s="134">
        <f t="shared" si="1"/>
        <v>0</v>
      </c>
    </row>
    <row r="14" spans="1:8" ht="69" customHeight="1">
      <c r="A14" s="135" t="s">
        <v>17</v>
      </c>
      <c r="B14" s="67">
        <f>법인세입결산내역서!H111</f>
        <v>2003897</v>
      </c>
      <c r="C14" s="67">
        <f>법인세입결산내역서!H112</f>
        <v>2007395</v>
      </c>
      <c r="D14" s="66">
        <f t="shared" si="0"/>
        <v>-3498</v>
      </c>
      <c r="E14" s="45" t="s">
        <v>21</v>
      </c>
      <c r="F14" s="67">
        <f>법인세출내역서!H138</f>
        <v>0</v>
      </c>
      <c r="G14" s="67">
        <f>법인세출내역서!H139</f>
        <v>0</v>
      </c>
      <c r="H14" s="134">
        <f t="shared" si="1"/>
        <v>0</v>
      </c>
    </row>
    <row r="15" spans="1:8" ht="69" customHeight="1" thickBot="1">
      <c r="A15" s="136" t="s">
        <v>51</v>
      </c>
      <c r="B15" s="64">
        <f>SUM(B7:B14)</f>
        <v>18634183</v>
      </c>
      <c r="C15" s="64">
        <f>법인세입결산내역서!H7</f>
        <v>18637681</v>
      </c>
      <c r="D15" s="66">
        <f t="shared" si="0"/>
        <v>-3498</v>
      </c>
      <c r="E15" s="46" t="s">
        <v>52</v>
      </c>
      <c r="F15" s="64">
        <f>SUM(F7:F14)</f>
        <v>18634183</v>
      </c>
      <c r="G15" s="64">
        <f>법인세출내역서!H7</f>
        <v>18273330</v>
      </c>
      <c r="H15" s="134">
        <f t="shared" si="1"/>
        <v>360853</v>
      </c>
    </row>
    <row r="16" spans="1:8" ht="52.5" customHeight="1">
      <c r="A16" s="222" t="s">
        <v>6</v>
      </c>
      <c r="B16" s="234" t="s">
        <v>53</v>
      </c>
      <c r="C16" s="235"/>
      <c r="D16" s="236"/>
      <c r="E16" s="224" t="s">
        <v>54</v>
      </c>
      <c r="F16" s="234" t="s">
        <v>55</v>
      </c>
      <c r="G16" s="235"/>
      <c r="H16" s="240"/>
    </row>
    <row r="17" spans="1:8" ht="52.5" customHeight="1" thickBot="1">
      <c r="A17" s="223"/>
      <c r="B17" s="237">
        <f>C15</f>
        <v>18637681</v>
      </c>
      <c r="C17" s="238"/>
      <c r="D17" s="239"/>
      <c r="E17" s="225"/>
      <c r="F17" s="237">
        <f>G15</f>
        <v>18273330</v>
      </c>
      <c r="G17" s="238"/>
      <c r="H17" s="241"/>
    </row>
    <row r="18" spans="1:8" ht="52.5" customHeight="1" thickTop="1" thickBot="1">
      <c r="A18" s="216" t="s">
        <v>56</v>
      </c>
      <c r="B18" s="217"/>
      <c r="C18" s="217"/>
      <c r="D18" s="218"/>
      <c r="E18" s="219">
        <f>B17-F17</f>
        <v>364351</v>
      </c>
      <c r="F18" s="219"/>
      <c r="G18" s="219"/>
      <c r="H18" s="220"/>
    </row>
    <row r="19" spans="1:8">
      <c r="B19" s="2"/>
      <c r="C19" s="2"/>
      <c r="D19" s="2"/>
      <c r="E19" s="42"/>
      <c r="F19" s="2"/>
      <c r="G19" s="2"/>
      <c r="H19" s="2"/>
    </row>
    <row r="20" spans="1:8">
      <c r="B20" s="2"/>
      <c r="C20" s="2"/>
      <c r="D20" s="2"/>
      <c r="E20" s="42"/>
      <c r="F20" s="2"/>
      <c r="G20" s="2"/>
      <c r="H20" s="2"/>
    </row>
    <row r="21" spans="1:8">
      <c r="B21" s="2"/>
      <c r="C21" s="2"/>
      <c r="D21" s="2"/>
      <c r="E21" s="42"/>
      <c r="F21" s="2"/>
      <c r="G21" s="2"/>
      <c r="H21" s="2"/>
    </row>
    <row r="22" spans="1:8">
      <c r="B22" s="2"/>
      <c r="C22" s="2"/>
      <c r="D22" s="2"/>
      <c r="E22" s="42"/>
      <c r="F22" s="2"/>
      <c r="G22" s="2"/>
      <c r="H22" s="2"/>
    </row>
    <row r="23" spans="1:8">
      <c r="B23" s="2"/>
      <c r="C23" s="2"/>
      <c r="D23" s="2"/>
      <c r="E23" s="42"/>
      <c r="F23" s="2"/>
      <c r="G23" s="2"/>
      <c r="H23" s="2"/>
    </row>
    <row r="24" spans="1:8">
      <c r="B24" s="2"/>
      <c r="C24" s="2"/>
      <c r="D24" s="2"/>
      <c r="E24" s="42"/>
      <c r="F24" s="2"/>
      <c r="G24" s="2"/>
      <c r="H24" s="2"/>
    </row>
    <row r="25" spans="1:8">
      <c r="B25" s="2"/>
      <c r="C25" s="2"/>
      <c r="D25" s="2"/>
      <c r="E25" s="42"/>
      <c r="F25" s="2"/>
      <c r="G25" s="2"/>
      <c r="H25" s="2"/>
    </row>
    <row r="26" spans="1:8">
      <c r="B26" s="2"/>
      <c r="C26" s="2"/>
      <c r="D26" s="2"/>
      <c r="E26" s="42"/>
      <c r="F26" s="2"/>
      <c r="G26" s="2"/>
      <c r="H26" s="2"/>
    </row>
    <row r="27" spans="1:8">
      <c r="B27" s="2"/>
      <c r="C27" s="2"/>
      <c r="D27" s="2"/>
      <c r="E27" s="42"/>
      <c r="F27" s="2"/>
      <c r="G27" s="2"/>
      <c r="H27" s="2"/>
    </row>
    <row r="28" spans="1:8">
      <c r="B28" s="2"/>
      <c r="C28" s="2"/>
      <c r="D28" s="2"/>
      <c r="E28" s="42"/>
      <c r="F28" s="2"/>
      <c r="G28" s="2"/>
      <c r="H28" s="2"/>
    </row>
    <row r="29" spans="1:8">
      <c r="B29" s="2"/>
      <c r="C29" s="2"/>
      <c r="D29" s="2"/>
      <c r="E29" s="42"/>
      <c r="F29" s="2"/>
      <c r="G29" s="2"/>
      <c r="H29" s="2"/>
    </row>
    <row r="30" spans="1:8">
      <c r="B30" s="2"/>
      <c r="C30" s="2"/>
      <c r="D30" s="2"/>
      <c r="E30" s="42"/>
      <c r="F30" s="2"/>
      <c r="G30" s="2"/>
      <c r="H30" s="2"/>
    </row>
    <row r="31" spans="1:8">
      <c r="B31" s="2"/>
      <c r="C31" s="2"/>
      <c r="D31" s="2"/>
      <c r="E31" s="42"/>
      <c r="F31" s="2"/>
      <c r="G31" s="2"/>
      <c r="H31" s="2"/>
    </row>
    <row r="32" spans="1:8">
      <c r="B32" s="2"/>
      <c r="C32" s="2"/>
      <c r="D32" s="2"/>
      <c r="E32" s="42"/>
      <c r="F32" s="2"/>
      <c r="G32" s="2"/>
      <c r="H32" s="2"/>
    </row>
  </sheetData>
  <mergeCells count="13">
    <mergeCell ref="A18:D18"/>
    <mergeCell ref="E18:H18"/>
    <mergeCell ref="A2:H2"/>
    <mergeCell ref="A16:A17"/>
    <mergeCell ref="E16:E17"/>
    <mergeCell ref="A5:A6"/>
    <mergeCell ref="B5:D5"/>
    <mergeCell ref="E5:E6"/>
    <mergeCell ref="F5:H5"/>
    <mergeCell ref="B16:D16"/>
    <mergeCell ref="B17:D17"/>
    <mergeCell ref="F16:H16"/>
    <mergeCell ref="F17:H17"/>
  </mergeCells>
  <phoneticPr fontId="2" type="noConversion"/>
  <printOptions horizontalCentered="1"/>
  <pageMargins left="0.31496062992125984" right="0.31496062992125984" top="0.98425196850393704" bottom="0.98425196850393704" header="0.51181102362204722" footer="0.51181102362204722"/>
  <pageSetup paperSize="9" scale="70" firstPageNumber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75"/>
  <sheetViews>
    <sheetView topLeftCell="A28" zoomScaleSheetLayoutView="100" workbookViewId="0">
      <selection activeCell="B48" sqref="B48:B53"/>
    </sheetView>
  </sheetViews>
  <sheetFormatPr defaultRowHeight="13.5"/>
  <cols>
    <col min="1" max="1" width="7.44140625" style="17" customWidth="1"/>
    <col min="2" max="2" width="7.88671875" style="17" customWidth="1"/>
    <col min="3" max="3" width="10.6640625" style="17" customWidth="1"/>
    <col min="4" max="4" width="7.88671875" style="18" customWidth="1"/>
    <col min="5" max="5" width="10.21875" style="19" customWidth="1"/>
    <col min="6" max="8" width="12.33203125" style="19" customWidth="1"/>
    <col min="9" max="9" width="11" customWidth="1"/>
  </cols>
  <sheetData>
    <row r="1" spans="1:8" ht="15" customHeight="1"/>
    <row r="2" spans="1:8" s="21" customFormat="1" ht="27.75" customHeight="1">
      <c r="A2" s="253" t="s">
        <v>202</v>
      </c>
      <c r="B2" s="254"/>
      <c r="C2" s="254"/>
      <c r="D2" s="254"/>
      <c r="E2" s="254"/>
      <c r="F2" s="254"/>
      <c r="G2" s="254"/>
      <c r="H2" s="254"/>
    </row>
    <row r="3" spans="1:8" ht="15" customHeight="1" thickBot="1"/>
    <row r="4" spans="1:8" s="16" customFormat="1" ht="19.5" customHeight="1">
      <c r="A4" s="259" t="s">
        <v>8</v>
      </c>
      <c r="B4" s="260"/>
      <c r="C4" s="260"/>
      <c r="D4" s="260" t="s">
        <v>9</v>
      </c>
      <c r="E4" s="255" t="s">
        <v>10</v>
      </c>
      <c r="F4" s="255" t="s">
        <v>101</v>
      </c>
      <c r="G4" s="255" t="s">
        <v>103</v>
      </c>
      <c r="H4" s="257" t="s">
        <v>11</v>
      </c>
    </row>
    <row r="5" spans="1:8" s="16" customFormat="1" ht="19.5" customHeight="1" thickBot="1">
      <c r="A5" s="139" t="s">
        <v>12</v>
      </c>
      <c r="B5" s="142" t="s">
        <v>13</v>
      </c>
      <c r="C5" s="142" t="s">
        <v>14</v>
      </c>
      <c r="D5" s="261"/>
      <c r="E5" s="256"/>
      <c r="F5" s="256"/>
      <c r="G5" s="256"/>
      <c r="H5" s="258"/>
    </row>
    <row r="6" spans="1:8" s="167" customFormat="1" ht="19.5" customHeight="1">
      <c r="A6" s="242" t="s">
        <v>0</v>
      </c>
      <c r="B6" s="243"/>
      <c r="C6" s="243"/>
      <c r="D6" s="188" t="s">
        <v>2</v>
      </c>
      <c r="E6" s="189">
        <f t="shared" ref="E6:G8" si="0">E9+E27+E36+E45+E78+E87+E96+E111+E66</f>
        <v>0</v>
      </c>
      <c r="F6" s="189">
        <f>F9+F27+F36+F45+F66+F78+F87+F96+F111</f>
        <v>17790183</v>
      </c>
      <c r="G6" s="189">
        <f t="shared" si="0"/>
        <v>844000</v>
      </c>
      <c r="H6" s="190">
        <f>SUM(E6:G6)</f>
        <v>18634183</v>
      </c>
    </row>
    <row r="7" spans="1:8" s="168" customFormat="1" ht="19.5" customHeight="1">
      <c r="A7" s="244"/>
      <c r="B7" s="245"/>
      <c r="C7" s="245"/>
      <c r="D7" s="200" t="s">
        <v>3</v>
      </c>
      <c r="E7" s="201">
        <f t="shared" si="0"/>
        <v>0</v>
      </c>
      <c r="F7" s="201">
        <f t="shared" si="0"/>
        <v>17793681</v>
      </c>
      <c r="G7" s="201">
        <f t="shared" si="0"/>
        <v>844000</v>
      </c>
      <c r="H7" s="194">
        <f>SUM(E7:G7)</f>
        <v>18637681</v>
      </c>
    </row>
    <row r="8" spans="1:8" s="168" customFormat="1" ht="19.5" customHeight="1" thickBot="1">
      <c r="A8" s="246"/>
      <c r="B8" s="247"/>
      <c r="C8" s="247"/>
      <c r="D8" s="202" t="s">
        <v>4</v>
      </c>
      <c r="E8" s="203">
        <f t="shared" si="0"/>
        <v>0</v>
      </c>
      <c r="F8" s="203">
        <f>F6-F7</f>
        <v>-3498</v>
      </c>
      <c r="G8" s="203">
        <f>G6-G7</f>
        <v>0</v>
      </c>
      <c r="H8" s="204">
        <f>H6-H7</f>
        <v>-3498</v>
      </c>
    </row>
    <row r="9" spans="1:8" s="1" customFormat="1" ht="19.5" customHeight="1">
      <c r="A9" s="248" t="s">
        <v>58</v>
      </c>
      <c r="B9" s="252" t="s">
        <v>15</v>
      </c>
      <c r="C9" s="252"/>
      <c r="D9" s="143" t="s">
        <v>2</v>
      </c>
      <c r="E9" s="23">
        <f>E12</f>
        <v>0</v>
      </c>
      <c r="F9" s="23">
        <f>F12</f>
        <v>10511322</v>
      </c>
      <c r="G9" s="23">
        <f>G12</f>
        <v>0</v>
      </c>
      <c r="H9" s="24">
        <f>H12</f>
        <v>10511322</v>
      </c>
    </row>
    <row r="10" spans="1:8" s="1" customFormat="1" ht="19.5" customHeight="1">
      <c r="A10" s="249"/>
      <c r="B10" s="250"/>
      <c r="C10" s="250"/>
      <c r="D10" s="140" t="s">
        <v>3</v>
      </c>
      <c r="E10" s="20">
        <v>0</v>
      </c>
      <c r="F10" s="20">
        <f>F13</f>
        <v>10511322</v>
      </c>
      <c r="G10" s="20">
        <f>G13</f>
        <v>0</v>
      </c>
      <c r="H10" s="22">
        <f>H13</f>
        <v>10511322</v>
      </c>
    </row>
    <row r="11" spans="1:8" s="1" customFormat="1" ht="19.5" customHeight="1">
      <c r="A11" s="249"/>
      <c r="B11" s="250"/>
      <c r="C11" s="250"/>
      <c r="D11" s="140" t="s">
        <v>4</v>
      </c>
      <c r="E11" s="20">
        <f>E9-E10</f>
        <v>0</v>
      </c>
      <c r="F11" s="20">
        <f>F9-F10</f>
        <v>0</v>
      </c>
      <c r="G11" s="20">
        <f>G9-G10</f>
        <v>0</v>
      </c>
      <c r="H11" s="22">
        <f>H9-H10</f>
        <v>0</v>
      </c>
    </row>
    <row r="12" spans="1:8" s="1" customFormat="1" ht="19.5" customHeight="1">
      <c r="A12" s="249"/>
      <c r="B12" s="251" t="s">
        <v>104</v>
      </c>
      <c r="C12" s="250" t="s">
        <v>15</v>
      </c>
      <c r="D12" s="140" t="s">
        <v>2</v>
      </c>
      <c r="E12" s="20">
        <f t="shared" ref="E12:H13" si="1">E15+E18+E21+E24</f>
        <v>0</v>
      </c>
      <c r="F12" s="20">
        <f t="shared" si="1"/>
        <v>10511322</v>
      </c>
      <c r="G12" s="20">
        <f t="shared" si="1"/>
        <v>0</v>
      </c>
      <c r="H12" s="22">
        <f t="shared" si="1"/>
        <v>10511322</v>
      </c>
    </row>
    <row r="13" spans="1:8" s="1" customFormat="1" ht="19.5" customHeight="1">
      <c r="A13" s="249"/>
      <c r="B13" s="251"/>
      <c r="C13" s="250"/>
      <c r="D13" s="140" t="s">
        <v>3</v>
      </c>
      <c r="E13" s="20">
        <f t="shared" si="1"/>
        <v>0</v>
      </c>
      <c r="F13" s="20">
        <f t="shared" si="1"/>
        <v>10511322</v>
      </c>
      <c r="G13" s="20">
        <f t="shared" si="1"/>
        <v>0</v>
      </c>
      <c r="H13" s="22">
        <f t="shared" si="1"/>
        <v>10511322</v>
      </c>
    </row>
    <row r="14" spans="1:8" s="1" customFormat="1" ht="19.5" customHeight="1">
      <c r="A14" s="249"/>
      <c r="B14" s="251"/>
      <c r="C14" s="250"/>
      <c r="D14" s="140" t="s">
        <v>4</v>
      </c>
      <c r="E14" s="20">
        <f>E12-E13</f>
        <v>0</v>
      </c>
      <c r="F14" s="20">
        <f>F12-F13</f>
        <v>0</v>
      </c>
      <c r="G14" s="20">
        <f>G12-G13</f>
        <v>0</v>
      </c>
      <c r="H14" s="22">
        <f>H12-H13</f>
        <v>0</v>
      </c>
    </row>
    <row r="15" spans="1:8" s="1" customFormat="1" ht="19.5" customHeight="1">
      <c r="A15" s="249"/>
      <c r="B15" s="251"/>
      <c r="C15" s="250" t="s">
        <v>105</v>
      </c>
      <c r="D15" s="140" t="s">
        <v>2</v>
      </c>
      <c r="E15" s="20">
        <v>0</v>
      </c>
      <c r="F15" s="20"/>
      <c r="G15" s="20">
        <v>0</v>
      </c>
      <c r="H15" s="22">
        <f>E15+F15+G15</f>
        <v>0</v>
      </c>
    </row>
    <row r="16" spans="1:8" s="1" customFormat="1" ht="19.5" customHeight="1">
      <c r="A16" s="249"/>
      <c r="B16" s="251"/>
      <c r="C16" s="250"/>
      <c r="D16" s="140" t="s">
        <v>3</v>
      </c>
      <c r="E16" s="20">
        <v>0</v>
      </c>
      <c r="F16" s="20"/>
      <c r="G16" s="20">
        <v>0</v>
      </c>
      <c r="H16" s="22">
        <f t="shared" ref="H16:H25" si="2">E16+F16+G16</f>
        <v>0</v>
      </c>
    </row>
    <row r="17" spans="1:8" s="1" customFormat="1" ht="19.5" customHeight="1">
      <c r="A17" s="249"/>
      <c r="B17" s="251"/>
      <c r="C17" s="250"/>
      <c r="D17" s="140" t="s">
        <v>4</v>
      </c>
      <c r="E17" s="20">
        <f>E15-E16</f>
        <v>0</v>
      </c>
      <c r="F17" s="20"/>
      <c r="G17" s="20">
        <f>G15-G16</f>
        <v>0</v>
      </c>
      <c r="H17" s="22">
        <f t="shared" si="2"/>
        <v>0</v>
      </c>
    </row>
    <row r="18" spans="1:8" s="1" customFormat="1" ht="19.5" customHeight="1">
      <c r="A18" s="249"/>
      <c r="B18" s="251"/>
      <c r="C18" s="251" t="s">
        <v>122</v>
      </c>
      <c r="D18" s="140" t="s">
        <v>2</v>
      </c>
      <c r="E18" s="20">
        <v>0</v>
      </c>
      <c r="F18" s="20">
        <v>10511322</v>
      </c>
      <c r="G18" s="20">
        <v>0</v>
      </c>
      <c r="H18" s="22">
        <f t="shared" si="2"/>
        <v>10511322</v>
      </c>
    </row>
    <row r="19" spans="1:8" s="1" customFormat="1" ht="19.5" customHeight="1">
      <c r="A19" s="249"/>
      <c r="B19" s="251"/>
      <c r="C19" s="250"/>
      <c r="D19" s="140" t="s">
        <v>3</v>
      </c>
      <c r="E19" s="20">
        <v>0</v>
      </c>
      <c r="F19" s="175">
        <v>10511322</v>
      </c>
      <c r="G19" s="20">
        <v>0</v>
      </c>
      <c r="H19" s="22">
        <f t="shared" si="2"/>
        <v>10511322</v>
      </c>
    </row>
    <row r="20" spans="1:8" s="1" customFormat="1" ht="19.5" customHeight="1">
      <c r="A20" s="249"/>
      <c r="B20" s="251"/>
      <c r="C20" s="250"/>
      <c r="D20" s="140" t="s">
        <v>4</v>
      </c>
      <c r="E20" s="20">
        <f>E19-E18</f>
        <v>0</v>
      </c>
      <c r="F20" s="175"/>
      <c r="G20" s="20">
        <f>G18-G19</f>
        <v>0</v>
      </c>
      <c r="H20" s="22">
        <f>H18-H19</f>
        <v>0</v>
      </c>
    </row>
    <row r="21" spans="1:8" s="1" customFormat="1" ht="19.5" customHeight="1">
      <c r="A21" s="249"/>
      <c r="B21" s="251"/>
      <c r="C21" s="250" t="s">
        <v>169</v>
      </c>
      <c r="D21" s="140" t="s">
        <v>2</v>
      </c>
      <c r="E21" s="20">
        <v>0</v>
      </c>
      <c r="F21" s="175"/>
      <c r="G21" s="20">
        <v>0</v>
      </c>
      <c r="H21" s="22">
        <f t="shared" si="2"/>
        <v>0</v>
      </c>
    </row>
    <row r="22" spans="1:8" s="1" customFormat="1" ht="19.5" customHeight="1">
      <c r="A22" s="249"/>
      <c r="B22" s="251"/>
      <c r="C22" s="250"/>
      <c r="D22" s="140" t="s">
        <v>3</v>
      </c>
      <c r="E22" s="20">
        <v>0</v>
      </c>
      <c r="F22" s="175"/>
      <c r="G22" s="20">
        <v>0</v>
      </c>
      <c r="H22" s="22">
        <f t="shared" si="2"/>
        <v>0</v>
      </c>
    </row>
    <row r="23" spans="1:8" s="50" customFormat="1" ht="19.5" customHeight="1">
      <c r="A23" s="249"/>
      <c r="B23" s="251"/>
      <c r="C23" s="250"/>
      <c r="D23" s="140" t="s">
        <v>4</v>
      </c>
      <c r="E23" s="20">
        <f>E21-E22</f>
        <v>0</v>
      </c>
      <c r="F23" s="20"/>
      <c r="G23" s="20">
        <f>G21-G22</f>
        <v>0</v>
      </c>
      <c r="H23" s="22">
        <f t="shared" si="2"/>
        <v>0</v>
      </c>
    </row>
    <row r="24" spans="1:8" s="50" customFormat="1" ht="19.5" customHeight="1">
      <c r="A24" s="249"/>
      <c r="B24" s="251"/>
      <c r="C24" s="250" t="s">
        <v>106</v>
      </c>
      <c r="D24" s="140" t="s">
        <v>2</v>
      </c>
      <c r="E24" s="20">
        <v>0</v>
      </c>
      <c r="F24" s="20"/>
      <c r="G24" s="20">
        <v>0</v>
      </c>
      <c r="H24" s="22">
        <f t="shared" si="2"/>
        <v>0</v>
      </c>
    </row>
    <row r="25" spans="1:8" s="50" customFormat="1" ht="19.5" customHeight="1">
      <c r="A25" s="249"/>
      <c r="B25" s="251"/>
      <c r="C25" s="250"/>
      <c r="D25" s="140" t="s">
        <v>3</v>
      </c>
      <c r="E25" s="20">
        <v>0</v>
      </c>
      <c r="F25" s="20"/>
      <c r="G25" s="20">
        <v>0</v>
      </c>
      <c r="H25" s="22">
        <f t="shared" si="2"/>
        <v>0</v>
      </c>
    </row>
    <row r="26" spans="1:8" s="50" customFormat="1" ht="19.5" customHeight="1">
      <c r="A26" s="249"/>
      <c r="B26" s="251"/>
      <c r="C26" s="250"/>
      <c r="D26" s="140" t="s">
        <v>4</v>
      </c>
      <c r="E26" s="20">
        <f>E24-E25</f>
        <v>0</v>
      </c>
      <c r="F26" s="20"/>
      <c r="G26" s="20">
        <f>G24-G25</f>
        <v>0</v>
      </c>
      <c r="H26" s="22">
        <f>H24-H25</f>
        <v>0</v>
      </c>
    </row>
    <row r="27" spans="1:8" ht="19.5" customHeight="1">
      <c r="A27" s="249" t="s">
        <v>59</v>
      </c>
      <c r="B27" s="250" t="s">
        <v>15</v>
      </c>
      <c r="C27" s="250"/>
      <c r="D27" s="140" t="s">
        <v>2</v>
      </c>
      <c r="E27" s="20">
        <f>E30</f>
        <v>0</v>
      </c>
      <c r="F27" s="20">
        <f>F30</f>
        <v>0</v>
      </c>
      <c r="G27" s="20">
        <f>G30</f>
        <v>0</v>
      </c>
      <c r="H27" s="22">
        <f>H30</f>
        <v>0</v>
      </c>
    </row>
    <row r="28" spans="1:8" ht="19.5" customHeight="1">
      <c r="A28" s="249"/>
      <c r="B28" s="250"/>
      <c r="C28" s="250"/>
      <c r="D28" s="140" t="s">
        <v>3</v>
      </c>
      <c r="E28" s="20">
        <v>0</v>
      </c>
      <c r="F28" s="20">
        <f>F31</f>
        <v>0</v>
      </c>
      <c r="G28" s="20">
        <f>G31</f>
        <v>0</v>
      </c>
      <c r="H28" s="22">
        <f>H31</f>
        <v>0</v>
      </c>
    </row>
    <row r="29" spans="1:8" ht="19.5" customHeight="1">
      <c r="A29" s="249"/>
      <c r="B29" s="250"/>
      <c r="C29" s="250"/>
      <c r="D29" s="140" t="s">
        <v>4</v>
      </c>
      <c r="E29" s="20">
        <f>E27-E28</f>
        <v>0</v>
      </c>
      <c r="F29" s="20">
        <f>F27-F28</f>
        <v>0</v>
      </c>
      <c r="G29" s="20">
        <f>G27-G28</f>
        <v>0</v>
      </c>
      <c r="H29" s="22">
        <f>E29+F29</f>
        <v>0</v>
      </c>
    </row>
    <row r="30" spans="1:8" ht="19.5" customHeight="1">
      <c r="A30" s="249"/>
      <c r="B30" s="262" t="s">
        <v>107</v>
      </c>
      <c r="C30" s="262" t="s">
        <v>108</v>
      </c>
      <c r="D30" s="140" t="s">
        <v>2</v>
      </c>
      <c r="E30" s="20">
        <f t="shared" ref="E30:H31" si="3">E33</f>
        <v>0</v>
      </c>
      <c r="F30" s="20">
        <f t="shared" si="3"/>
        <v>0</v>
      </c>
      <c r="G30" s="20">
        <f>G33</f>
        <v>0</v>
      </c>
      <c r="H30" s="22">
        <f t="shared" si="3"/>
        <v>0</v>
      </c>
    </row>
    <row r="31" spans="1:8" ht="19.5" customHeight="1">
      <c r="A31" s="249"/>
      <c r="B31" s="262"/>
      <c r="C31" s="262"/>
      <c r="D31" s="140" t="s">
        <v>3</v>
      </c>
      <c r="E31" s="20">
        <f t="shared" si="3"/>
        <v>0</v>
      </c>
      <c r="F31" s="20">
        <f t="shared" si="3"/>
        <v>0</v>
      </c>
      <c r="G31" s="20">
        <f>G34</f>
        <v>0</v>
      </c>
      <c r="H31" s="22">
        <f t="shared" si="3"/>
        <v>0</v>
      </c>
    </row>
    <row r="32" spans="1:8" ht="19.5" customHeight="1">
      <c r="A32" s="249"/>
      <c r="B32" s="262"/>
      <c r="C32" s="262"/>
      <c r="D32" s="140" t="s">
        <v>4</v>
      </c>
      <c r="E32" s="20">
        <f>E30-E31</f>
        <v>0</v>
      </c>
      <c r="F32" s="20">
        <f>F30-F31</f>
        <v>0</v>
      </c>
      <c r="G32" s="20">
        <f>G30-G31</f>
        <v>0</v>
      </c>
      <c r="H32" s="22">
        <f>E32+F32</f>
        <v>0</v>
      </c>
    </row>
    <row r="33" spans="1:8" ht="19.5" customHeight="1">
      <c r="A33" s="249"/>
      <c r="B33" s="262"/>
      <c r="C33" s="262" t="s">
        <v>109</v>
      </c>
      <c r="D33" s="140" t="s">
        <v>2</v>
      </c>
      <c r="E33" s="20">
        <v>0</v>
      </c>
      <c r="F33" s="20"/>
      <c r="G33" s="20">
        <v>0</v>
      </c>
      <c r="H33" s="22">
        <f>E33+F33</f>
        <v>0</v>
      </c>
    </row>
    <row r="34" spans="1:8" ht="19.5" customHeight="1">
      <c r="A34" s="249"/>
      <c r="B34" s="262"/>
      <c r="C34" s="262"/>
      <c r="D34" s="140" t="s">
        <v>3</v>
      </c>
      <c r="E34" s="20">
        <v>0</v>
      </c>
      <c r="F34" s="20"/>
      <c r="G34" s="20">
        <v>0</v>
      </c>
      <c r="H34" s="22">
        <f>E34+F34</f>
        <v>0</v>
      </c>
    </row>
    <row r="35" spans="1:8" ht="19.5" customHeight="1" thickBot="1">
      <c r="A35" s="264"/>
      <c r="B35" s="263"/>
      <c r="C35" s="263"/>
      <c r="D35" s="145" t="s">
        <v>4</v>
      </c>
      <c r="E35" s="27">
        <f>E33-E34</f>
        <v>0</v>
      </c>
      <c r="F35" s="27"/>
      <c r="G35" s="27">
        <f>G33-G34</f>
        <v>0</v>
      </c>
      <c r="H35" s="26">
        <f>E35+F35</f>
        <v>0</v>
      </c>
    </row>
    <row r="36" spans="1:8" ht="18" customHeight="1">
      <c r="A36" s="265" t="s">
        <v>60</v>
      </c>
      <c r="B36" s="266" t="s">
        <v>110</v>
      </c>
      <c r="C36" s="266"/>
      <c r="D36" s="141" t="s">
        <v>2</v>
      </c>
      <c r="E36" s="48">
        <f>E39</f>
        <v>0</v>
      </c>
      <c r="F36" s="48">
        <f>F39</f>
        <v>0</v>
      </c>
      <c r="G36" s="48">
        <f>G39</f>
        <v>0</v>
      </c>
      <c r="H36" s="49">
        <f>H39</f>
        <v>0</v>
      </c>
    </row>
    <row r="37" spans="1:8" ht="18" customHeight="1">
      <c r="A37" s="249"/>
      <c r="B37" s="250"/>
      <c r="C37" s="250"/>
      <c r="D37" s="140" t="s">
        <v>3</v>
      </c>
      <c r="E37" s="20">
        <v>0</v>
      </c>
      <c r="F37" s="20">
        <f>F40</f>
        <v>0</v>
      </c>
      <c r="G37" s="20">
        <f>G40</f>
        <v>0</v>
      </c>
      <c r="H37" s="22">
        <f>H40</f>
        <v>0</v>
      </c>
    </row>
    <row r="38" spans="1:8" ht="18" customHeight="1">
      <c r="A38" s="249"/>
      <c r="B38" s="250"/>
      <c r="C38" s="250"/>
      <c r="D38" s="140" t="s">
        <v>4</v>
      </c>
      <c r="E38" s="20">
        <f>E36-E37</f>
        <v>0</v>
      </c>
      <c r="F38" s="20">
        <f>F36-F37</f>
        <v>0</v>
      </c>
      <c r="G38" s="20">
        <f>G36-G37</f>
        <v>0</v>
      </c>
      <c r="H38" s="22">
        <f>E38+F38</f>
        <v>0</v>
      </c>
    </row>
    <row r="39" spans="1:8" ht="18" customHeight="1">
      <c r="A39" s="249"/>
      <c r="B39" s="262" t="s">
        <v>111</v>
      </c>
      <c r="C39" s="262" t="s">
        <v>108</v>
      </c>
      <c r="D39" s="140" t="s">
        <v>2</v>
      </c>
      <c r="E39" s="20">
        <f t="shared" ref="E39:H40" si="4">E42</f>
        <v>0</v>
      </c>
      <c r="F39" s="20">
        <f t="shared" si="4"/>
        <v>0</v>
      </c>
      <c r="G39" s="20">
        <f>G42</f>
        <v>0</v>
      </c>
      <c r="H39" s="22">
        <f t="shared" si="4"/>
        <v>0</v>
      </c>
    </row>
    <row r="40" spans="1:8" ht="18" customHeight="1">
      <c r="A40" s="249"/>
      <c r="B40" s="262"/>
      <c r="C40" s="262"/>
      <c r="D40" s="140" t="s">
        <v>3</v>
      </c>
      <c r="E40" s="20">
        <f t="shared" si="4"/>
        <v>0</v>
      </c>
      <c r="F40" s="20">
        <f t="shared" si="4"/>
        <v>0</v>
      </c>
      <c r="G40" s="20">
        <f>G43</f>
        <v>0</v>
      </c>
      <c r="H40" s="22">
        <f t="shared" si="4"/>
        <v>0</v>
      </c>
    </row>
    <row r="41" spans="1:8" ht="18" customHeight="1">
      <c r="A41" s="249"/>
      <c r="B41" s="262"/>
      <c r="C41" s="262"/>
      <c r="D41" s="140" t="s">
        <v>4</v>
      </c>
      <c r="E41" s="20">
        <f>E39-E40</f>
        <v>0</v>
      </c>
      <c r="F41" s="20">
        <f>F39-F40</f>
        <v>0</v>
      </c>
      <c r="G41" s="20">
        <f>G39-G40</f>
        <v>0</v>
      </c>
      <c r="H41" s="22">
        <f>E41+F41</f>
        <v>0</v>
      </c>
    </row>
    <row r="42" spans="1:8" ht="18" customHeight="1">
      <c r="A42" s="249"/>
      <c r="B42" s="262"/>
      <c r="C42" s="262" t="s">
        <v>111</v>
      </c>
      <c r="D42" s="140" t="s">
        <v>2</v>
      </c>
      <c r="E42" s="20">
        <v>0</v>
      </c>
      <c r="F42" s="20"/>
      <c r="G42" s="20">
        <v>0</v>
      </c>
      <c r="H42" s="22">
        <f>E42+F42</f>
        <v>0</v>
      </c>
    </row>
    <row r="43" spans="1:8" ht="18" customHeight="1">
      <c r="A43" s="249"/>
      <c r="B43" s="262"/>
      <c r="C43" s="262"/>
      <c r="D43" s="140" t="s">
        <v>3</v>
      </c>
      <c r="E43" s="20">
        <v>0</v>
      </c>
      <c r="F43" s="20"/>
      <c r="G43" s="20">
        <v>0</v>
      </c>
      <c r="H43" s="22">
        <f>E43+F43</f>
        <v>0</v>
      </c>
    </row>
    <row r="44" spans="1:8" ht="18" customHeight="1">
      <c r="A44" s="249"/>
      <c r="B44" s="262"/>
      <c r="C44" s="262"/>
      <c r="D44" s="140" t="s">
        <v>4</v>
      </c>
      <c r="E44" s="20">
        <f>E42-E43</f>
        <v>0</v>
      </c>
      <c r="F44" s="20"/>
      <c r="G44" s="20">
        <f>G42-G43</f>
        <v>0</v>
      </c>
      <c r="H44" s="22">
        <f>E44+F44</f>
        <v>0</v>
      </c>
    </row>
    <row r="45" spans="1:8" ht="18" customHeight="1">
      <c r="A45" s="249" t="s">
        <v>61</v>
      </c>
      <c r="B45" s="250" t="s">
        <v>110</v>
      </c>
      <c r="C45" s="250"/>
      <c r="D45" s="140" t="s">
        <v>2</v>
      </c>
      <c r="E45" s="20">
        <f t="shared" ref="E45:H47" si="5">E48+E54+E60</f>
        <v>0</v>
      </c>
      <c r="F45" s="20">
        <f t="shared" si="5"/>
        <v>0</v>
      </c>
      <c r="G45" s="20">
        <f t="shared" si="5"/>
        <v>0</v>
      </c>
      <c r="H45" s="22">
        <f t="shared" si="5"/>
        <v>0</v>
      </c>
    </row>
    <row r="46" spans="1:8" ht="18" customHeight="1">
      <c r="A46" s="249"/>
      <c r="B46" s="250"/>
      <c r="C46" s="250"/>
      <c r="D46" s="140" t="s">
        <v>3</v>
      </c>
      <c r="E46" s="20">
        <f t="shared" si="5"/>
        <v>0</v>
      </c>
      <c r="F46" s="20">
        <f t="shared" si="5"/>
        <v>0</v>
      </c>
      <c r="G46" s="20">
        <f t="shared" si="5"/>
        <v>0</v>
      </c>
      <c r="H46" s="22">
        <f t="shared" si="5"/>
        <v>0</v>
      </c>
    </row>
    <row r="47" spans="1:8" ht="18" customHeight="1">
      <c r="A47" s="249"/>
      <c r="B47" s="250"/>
      <c r="C47" s="250"/>
      <c r="D47" s="140" t="s">
        <v>4</v>
      </c>
      <c r="E47" s="20">
        <f t="shared" si="5"/>
        <v>0</v>
      </c>
      <c r="F47" s="20">
        <f t="shared" si="5"/>
        <v>0</v>
      </c>
      <c r="G47" s="20">
        <f t="shared" si="5"/>
        <v>0</v>
      </c>
      <c r="H47" s="22">
        <f t="shared" si="5"/>
        <v>0</v>
      </c>
    </row>
    <row r="48" spans="1:8" ht="18" customHeight="1">
      <c r="A48" s="249"/>
      <c r="B48" s="267" t="s">
        <v>112</v>
      </c>
      <c r="C48" s="262" t="s">
        <v>108</v>
      </c>
      <c r="D48" s="140" t="s">
        <v>2</v>
      </c>
      <c r="E48" s="20">
        <f t="shared" ref="E48:H49" si="6">E51</f>
        <v>0</v>
      </c>
      <c r="F48" s="20">
        <f t="shared" si="6"/>
        <v>0</v>
      </c>
      <c r="G48" s="20">
        <f>G51</f>
        <v>0</v>
      </c>
      <c r="H48" s="22">
        <f t="shared" si="6"/>
        <v>0</v>
      </c>
    </row>
    <row r="49" spans="1:8" ht="18" customHeight="1">
      <c r="A49" s="249"/>
      <c r="B49" s="262"/>
      <c r="C49" s="262"/>
      <c r="D49" s="140" t="s">
        <v>3</v>
      </c>
      <c r="E49" s="20">
        <f t="shared" si="6"/>
        <v>0</v>
      </c>
      <c r="F49" s="20">
        <f t="shared" si="6"/>
        <v>0</v>
      </c>
      <c r="G49" s="20">
        <f>G52</f>
        <v>0</v>
      </c>
      <c r="H49" s="22">
        <f t="shared" si="6"/>
        <v>0</v>
      </c>
    </row>
    <row r="50" spans="1:8" ht="18" customHeight="1">
      <c r="A50" s="249"/>
      <c r="B50" s="262"/>
      <c r="C50" s="262"/>
      <c r="D50" s="140" t="s">
        <v>4</v>
      </c>
      <c r="E50" s="20">
        <f>E48-E49</f>
        <v>0</v>
      </c>
      <c r="F50" s="20">
        <f>F48-F49</f>
        <v>0</v>
      </c>
      <c r="G50" s="20">
        <f>G48-G49</f>
        <v>0</v>
      </c>
      <c r="H50" s="22">
        <f>E50+F50</f>
        <v>0</v>
      </c>
    </row>
    <row r="51" spans="1:8" ht="18" customHeight="1">
      <c r="A51" s="249"/>
      <c r="B51" s="262"/>
      <c r="C51" s="267" t="s">
        <v>112</v>
      </c>
      <c r="D51" s="140" t="s">
        <v>2</v>
      </c>
      <c r="E51" s="20">
        <v>0</v>
      </c>
      <c r="F51" s="20"/>
      <c r="G51" s="20">
        <v>0</v>
      </c>
      <c r="H51" s="22">
        <f>E51+F51</f>
        <v>0</v>
      </c>
    </row>
    <row r="52" spans="1:8" ht="18" customHeight="1">
      <c r="A52" s="249"/>
      <c r="B52" s="262"/>
      <c r="C52" s="262"/>
      <c r="D52" s="140" t="s">
        <v>3</v>
      </c>
      <c r="E52" s="20">
        <v>0</v>
      </c>
      <c r="F52" s="20"/>
      <c r="G52" s="20">
        <v>0</v>
      </c>
      <c r="H52" s="22">
        <f>E52+F52</f>
        <v>0</v>
      </c>
    </row>
    <row r="53" spans="1:8" ht="18" customHeight="1">
      <c r="A53" s="249"/>
      <c r="B53" s="262"/>
      <c r="C53" s="262"/>
      <c r="D53" s="140" t="s">
        <v>4</v>
      </c>
      <c r="E53" s="20">
        <f>E51-E52</f>
        <v>0</v>
      </c>
      <c r="F53" s="20"/>
      <c r="G53" s="20">
        <f>G51-G52</f>
        <v>0</v>
      </c>
      <c r="H53" s="22">
        <f>E53+F53</f>
        <v>0</v>
      </c>
    </row>
    <row r="54" spans="1:8" ht="18" customHeight="1">
      <c r="A54" s="249"/>
      <c r="B54" s="267" t="s">
        <v>113</v>
      </c>
      <c r="C54" s="262" t="s">
        <v>108</v>
      </c>
      <c r="D54" s="140" t="s">
        <v>2</v>
      </c>
      <c r="E54" s="20">
        <f t="shared" ref="E54:H55" si="7">E57</f>
        <v>0</v>
      </c>
      <c r="F54" s="20">
        <f t="shared" si="7"/>
        <v>0</v>
      </c>
      <c r="G54" s="20">
        <f>G57</f>
        <v>0</v>
      </c>
      <c r="H54" s="22">
        <f t="shared" si="7"/>
        <v>0</v>
      </c>
    </row>
    <row r="55" spans="1:8" ht="18" customHeight="1">
      <c r="A55" s="249"/>
      <c r="B55" s="262"/>
      <c r="C55" s="262"/>
      <c r="D55" s="140" t="s">
        <v>3</v>
      </c>
      <c r="E55" s="20">
        <f>E58</f>
        <v>0</v>
      </c>
      <c r="F55" s="20">
        <f t="shared" si="7"/>
        <v>0</v>
      </c>
      <c r="G55" s="20">
        <f>G58</f>
        <v>0</v>
      </c>
      <c r="H55" s="22">
        <f t="shared" si="7"/>
        <v>0</v>
      </c>
    </row>
    <row r="56" spans="1:8" ht="18" customHeight="1">
      <c r="A56" s="249"/>
      <c r="B56" s="262"/>
      <c r="C56" s="262"/>
      <c r="D56" s="140" t="s">
        <v>4</v>
      </c>
      <c r="E56" s="20">
        <f>E54-E55</f>
        <v>0</v>
      </c>
      <c r="F56" s="20">
        <f>F54-F55</f>
        <v>0</v>
      </c>
      <c r="G56" s="20">
        <f>G54-G55</f>
        <v>0</v>
      </c>
      <c r="H56" s="22">
        <f>E56+F56</f>
        <v>0</v>
      </c>
    </row>
    <row r="57" spans="1:8" ht="18" customHeight="1">
      <c r="A57" s="249"/>
      <c r="B57" s="262"/>
      <c r="C57" s="267" t="s">
        <v>113</v>
      </c>
      <c r="D57" s="140" t="s">
        <v>2</v>
      </c>
      <c r="E57" s="20">
        <v>0</v>
      </c>
      <c r="F57" s="20"/>
      <c r="G57" s="20">
        <v>0</v>
      </c>
      <c r="H57" s="22">
        <f>E57+F57+G57</f>
        <v>0</v>
      </c>
    </row>
    <row r="58" spans="1:8" ht="18" customHeight="1">
      <c r="A58" s="249"/>
      <c r="B58" s="262"/>
      <c r="C58" s="262"/>
      <c r="D58" s="140" t="s">
        <v>3</v>
      </c>
      <c r="E58" s="20">
        <v>0</v>
      </c>
      <c r="F58" s="20"/>
      <c r="G58" s="20">
        <v>0</v>
      </c>
      <c r="H58" s="22">
        <f>E58+F58+G58</f>
        <v>0</v>
      </c>
    </row>
    <row r="59" spans="1:8" ht="18" customHeight="1">
      <c r="A59" s="249"/>
      <c r="B59" s="262"/>
      <c r="C59" s="262"/>
      <c r="D59" s="140" t="s">
        <v>4</v>
      </c>
      <c r="E59" s="20">
        <f>E57-E58</f>
        <v>0</v>
      </c>
      <c r="F59" s="20"/>
      <c r="G59" s="20">
        <f>G57-G58</f>
        <v>0</v>
      </c>
      <c r="H59" s="22">
        <f>E59+F59+G59</f>
        <v>0</v>
      </c>
    </row>
    <row r="60" spans="1:8" ht="18" customHeight="1">
      <c r="A60" s="249"/>
      <c r="B60" s="267" t="s">
        <v>114</v>
      </c>
      <c r="C60" s="262" t="s">
        <v>108</v>
      </c>
      <c r="D60" s="140" t="s">
        <v>2</v>
      </c>
      <c r="E60" s="20">
        <f t="shared" ref="E60:H61" si="8">E63</f>
        <v>0</v>
      </c>
      <c r="F60" s="20">
        <f t="shared" si="8"/>
        <v>0</v>
      </c>
      <c r="G60" s="20">
        <f>G63</f>
        <v>0</v>
      </c>
      <c r="H60" s="22">
        <f t="shared" si="8"/>
        <v>0</v>
      </c>
    </row>
    <row r="61" spans="1:8" ht="18" customHeight="1">
      <c r="A61" s="249"/>
      <c r="B61" s="262"/>
      <c r="C61" s="262"/>
      <c r="D61" s="140" t="s">
        <v>3</v>
      </c>
      <c r="E61" s="20">
        <f t="shared" si="8"/>
        <v>0</v>
      </c>
      <c r="F61" s="20">
        <f t="shared" si="8"/>
        <v>0</v>
      </c>
      <c r="G61" s="20">
        <f>G64</f>
        <v>0</v>
      </c>
      <c r="H61" s="22">
        <f t="shared" si="8"/>
        <v>0</v>
      </c>
    </row>
    <row r="62" spans="1:8" ht="18" customHeight="1">
      <c r="A62" s="249"/>
      <c r="B62" s="262"/>
      <c r="C62" s="262"/>
      <c r="D62" s="140" t="s">
        <v>4</v>
      </c>
      <c r="E62" s="20">
        <f>E60-E61</f>
        <v>0</v>
      </c>
      <c r="F62" s="20">
        <f>F60-F61</f>
        <v>0</v>
      </c>
      <c r="G62" s="20">
        <f>G60-G61</f>
        <v>0</v>
      </c>
      <c r="H62" s="22">
        <f>E62+F62</f>
        <v>0</v>
      </c>
    </row>
    <row r="63" spans="1:8" ht="18" customHeight="1">
      <c r="A63" s="249"/>
      <c r="B63" s="262"/>
      <c r="C63" s="267" t="s">
        <v>114</v>
      </c>
      <c r="D63" s="140" t="s">
        <v>2</v>
      </c>
      <c r="E63" s="20">
        <v>0</v>
      </c>
      <c r="F63" s="20"/>
      <c r="G63" s="20">
        <v>0</v>
      </c>
      <c r="H63" s="22">
        <f>E63+F63</f>
        <v>0</v>
      </c>
    </row>
    <row r="64" spans="1:8" ht="18" customHeight="1">
      <c r="A64" s="249"/>
      <c r="B64" s="262"/>
      <c r="C64" s="262"/>
      <c r="D64" s="140" t="s">
        <v>3</v>
      </c>
      <c r="E64" s="20">
        <v>0</v>
      </c>
      <c r="F64" s="20"/>
      <c r="G64" s="20">
        <v>0</v>
      </c>
      <c r="H64" s="22">
        <f>E64+F64</f>
        <v>0</v>
      </c>
    </row>
    <row r="65" spans="1:8" ht="18" customHeight="1">
      <c r="A65" s="249"/>
      <c r="B65" s="262"/>
      <c r="C65" s="262"/>
      <c r="D65" s="140" t="s">
        <v>4</v>
      </c>
      <c r="E65" s="20">
        <f>E63-E64</f>
        <v>0</v>
      </c>
      <c r="F65" s="20"/>
      <c r="G65" s="20">
        <f>G63-G64</f>
        <v>0</v>
      </c>
      <c r="H65" s="22">
        <f>E65+F65</f>
        <v>0</v>
      </c>
    </row>
    <row r="66" spans="1:8" ht="18" customHeight="1">
      <c r="A66" s="249" t="s">
        <v>136</v>
      </c>
      <c r="B66" s="250" t="s">
        <v>15</v>
      </c>
      <c r="C66" s="250"/>
      <c r="D66" s="140" t="s">
        <v>2</v>
      </c>
      <c r="E66" s="20">
        <f>E69</f>
        <v>0</v>
      </c>
      <c r="F66" s="20">
        <f>F69</f>
        <v>0</v>
      </c>
      <c r="G66" s="20">
        <f>G69</f>
        <v>844000</v>
      </c>
      <c r="H66" s="22">
        <f>H69</f>
        <v>844000</v>
      </c>
    </row>
    <row r="67" spans="1:8" ht="18" customHeight="1">
      <c r="A67" s="249"/>
      <c r="B67" s="250"/>
      <c r="C67" s="250"/>
      <c r="D67" s="140" t="s">
        <v>3</v>
      </c>
      <c r="E67" s="20">
        <v>0</v>
      </c>
      <c r="F67" s="20">
        <f>F70</f>
        <v>0</v>
      </c>
      <c r="G67" s="20">
        <f>G70</f>
        <v>844000</v>
      </c>
      <c r="H67" s="22">
        <f>H70</f>
        <v>844000</v>
      </c>
    </row>
    <row r="68" spans="1:8" ht="18" customHeight="1">
      <c r="A68" s="249"/>
      <c r="B68" s="250"/>
      <c r="C68" s="250"/>
      <c r="D68" s="140" t="s">
        <v>4</v>
      </c>
      <c r="E68" s="20">
        <f>E66-E67</f>
        <v>0</v>
      </c>
      <c r="F68" s="20">
        <f>F66-F67</f>
        <v>0</v>
      </c>
      <c r="G68" s="20">
        <f>G66-G67</f>
        <v>0</v>
      </c>
      <c r="H68" s="22">
        <f>E68+F68</f>
        <v>0</v>
      </c>
    </row>
    <row r="69" spans="1:8" ht="18" customHeight="1">
      <c r="A69" s="249"/>
      <c r="B69" s="262" t="s">
        <v>137</v>
      </c>
      <c r="C69" s="262" t="s">
        <v>108</v>
      </c>
      <c r="D69" s="140" t="s">
        <v>2</v>
      </c>
      <c r="E69" s="20">
        <f t="shared" ref="E69:H71" si="9">E72+E75</f>
        <v>0</v>
      </c>
      <c r="F69" s="20">
        <f t="shared" si="9"/>
        <v>0</v>
      </c>
      <c r="G69" s="20">
        <f>G72+G75</f>
        <v>844000</v>
      </c>
      <c r="H69" s="22">
        <f t="shared" si="9"/>
        <v>844000</v>
      </c>
    </row>
    <row r="70" spans="1:8" ht="18" customHeight="1">
      <c r="A70" s="249"/>
      <c r="B70" s="262"/>
      <c r="C70" s="262"/>
      <c r="D70" s="140" t="s">
        <v>3</v>
      </c>
      <c r="E70" s="20">
        <f t="shared" si="9"/>
        <v>0</v>
      </c>
      <c r="F70" s="20">
        <f t="shared" si="9"/>
        <v>0</v>
      </c>
      <c r="G70" s="20">
        <f t="shared" si="9"/>
        <v>844000</v>
      </c>
      <c r="H70" s="22">
        <f t="shared" si="9"/>
        <v>844000</v>
      </c>
    </row>
    <row r="71" spans="1:8" ht="18" customHeight="1" thickBot="1">
      <c r="A71" s="264"/>
      <c r="B71" s="263"/>
      <c r="C71" s="263"/>
      <c r="D71" s="145" t="s">
        <v>4</v>
      </c>
      <c r="E71" s="27">
        <f t="shared" si="9"/>
        <v>0</v>
      </c>
      <c r="F71" s="27">
        <f t="shared" si="9"/>
        <v>0</v>
      </c>
      <c r="G71" s="27">
        <f>G69-G70</f>
        <v>0</v>
      </c>
      <c r="H71" s="26">
        <f>H69-H70</f>
        <v>0</v>
      </c>
    </row>
    <row r="72" spans="1:8" ht="18" customHeight="1">
      <c r="A72" s="265" t="s">
        <v>143</v>
      </c>
      <c r="B72" s="272" t="s">
        <v>143</v>
      </c>
      <c r="C72" s="273" t="s">
        <v>138</v>
      </c>
      <c r="D72" s="141" t="s">
        <v>2</v>
      </c>
      <c r="E72" s="48">
        <v>0</v>
      </c>
      <c r="F72" s="48">
        <v>0</v>
      </c>
      <c r="G72" s="48">
        <v>844000</v>
      </c>
      <c r="H72" s="49">
        <f t="shared" ref="H72:H77" si="10">E72+F72+G72</f>
        <v>844000</v>
      </c>
    </row>
    <row r="73" spans="1:8" ht="18" customHeight="1">
      <c r="A73" s="249"/>
      <c r="B73" s="262"/>
      <c r="C73" s="262"/>
      <c r="D73" s="140" t="s">
        <v>3</v>
      </c>
      <c r="E73" s="20">
        <v>0</v>
      </c>
      <c r="F73" s="20">
        <v>0</v>
      </c>
      <c r="G73" s="20">
        <v>844000</v>
      </c>
      <c r="H73" s="22">
        <f t="shared" si="10"/>
        <v>844000</v>
      </c>
    </row>
    <row r="74" spans="1:8" ht="18" customHeight="1">
      <c r="A74" s="249"/>
      <c r="B74" s="262"/>
      <c r="C74" s="262"/>
      <c r="D74" s="140" t="s">
        <v>4</v>
      </c>
      <c r="E74" s="20">
        <f>E72-E73</f>
        <v>0</v>
      </c>
      <c r="F74" s="20"/>
      <c r="G74" s="20"/>
      <c r="H74" s="22">
        <f t="shared" si="10"/>
        <v>0</v>
      </c>
    </row>
    <row r="75" spans="1:8" ht="18" customHeight="1">
      <c r="A75" s="249"/>
      <c r="B75" s="262"/>
      <c r="C75" s="267" t="s">
        <v>139</v>
      </c>
      <c r="D75" s="140" t="s">
        <v>2</v>
      </c>
      <c r="E75" s="20"/>
      <c r="F75" s="20"/>
      <c r="G75" s="20"/>
      <c r="H75" s="22">
        <f t="shared" si="10"/>
        <v>0</v>
      </c>
    </row>
    <row r="76" spans="1:8" ht="18" customHeight="1">
      <c r="A76" s="249"/>
      <c r="B76" s="262"/>
      <c r="C76" s="262"/>
      <c r="D76" s="140" t="s">
        <v>3</v>
      </c>
      <c r="E76" s="20">
        <v>0</v>
      </c>
      <c r="F76" s="20"/>
      <c r="G76" s="20"/>
      <c r="H76" s="22">
        <f t="shared" si="10"/>
        <v>0</v>
      </c>
    </row>
    <row r="77" spans="1:8" ht="18" customHeight="1">
      <c r="A77" s="249"/>
      <c r="B77" s="262"/>
      <c r="C77" s="262"/>
      <c r="D77" s="140" t="s">
        <v>4</v>
      </c>
      <c r="E77" s="20">
        <f>E75-E76</f>
        <v>0</v>
      </c>
      <c r="F77" s="20"/>
      <c r="G77" s="20"/>
      <c r="H77" s="22">
        <f t="shared" si="10"/>
        <v>0</v>
      </c>
    </row>
    <row r="78" spans="1:8" ht="19.5" customHeight="1">
      <c r="A78" s="249" t="s">
        <v>62</v>
      </c>
      <c r="B78" s="250" t="s">
        <v>110</v>
      </c>
      <c r="C78" s="250"/>
      <c r="D78" s="140" t="s">
        <v>2</v>
      </c>
      <c r="E78" s="20">
        <f>E81</f>
        <v>0</v>
      </c>
      <c r="F78" s="20">
        <f>F81</f>
        <v>0</v>
      </c>
      <c r="G78" s="20">
        <f>G81</f>
        <v>0</v>
      </c>
      <c r="H78" s="22">
        <f>H81</f>
        <v>0</v>
      </c>
    </row>
    <row r="79" spans="1:8" ht="19.5" customHeight="1">
      <c r="A79" s="249"/>
      <c r="B79" s="250"/>
      <c r="C79" s="250"/>
      <c r="D79" s="140" t="s">
        <v>3</v>
      </c>
      <c r="E79" s="20">
        <v>0</v>
      </c>
      <c r="F79" s="20">
        <f>F82</f>
        <v>0</v>
      </c>
      <c r="G79" s="20">
        <f>G82</f>
        <v>0</v>
      </c>
      <c r="H79" s="22">
        <f>H82</f>
        <v>0</v>
      </c>
    </row>
    <row r="80" spans="1:8" ht="19.5" customHeight="1">
      <c r="A80" s="249"/>
      <c r="B80" s="250"/>
      <c r="C80" s="250"/>
      <c r="D80" s="140" t="s">
        <v>4</v>
      </c>
      <c r="E80" s="20">
        <f>E78-E79</f>
        <v>0</v>
      </c>
      <c r="F80" s="20">
        <f>F78-F79</f>
        <v>0</v>
      </c>
      <c r="G80" s="20">
        <f>G78-G79</f>
        <v>0</v>
      </c>
      <c r="H80" s="22">
        <f>E80+F80</f>
        <v>0</v>
      </c>
    </row>
    <row r="81" spans="1:8" ht="19.5" customHeight="1">
      <c r="A81" s="249"/>
      <c r="B81" s="262" t="s">
        <v>115</v>
      </c>
      <c r="C81" s="262" t="s">
        <v>108</v>
      </c>
      <c r="D81" s="140" t="s">
        <v>2</v>
      </c>
      <c r="E81" s="20">
        <f t="shared" ref="E81:H82" si="11">E84</f>
        <v>0</v>
      </c>
      <c r="F81" s="20">
        <f t="shared" si="11"/>
        <v>0</v>
      </c>
      <c r="G81" s="20">
        <f>G84</f>
        <v>0</v>
      </c>
      <c r="H81" s="22">
        <f t="shared" si="11"/>
        <v>0</v>
      </c>
    </row>
    <row r="82" spans="1:8" ht="19.5" customHeight="1">
      <c r="A82" s="249"/>
      <c r="B82" s="262"/>
      <c r="C82" s="262"/>
      <c r="D82" s="140" t="s">
        <v>3</v>
      </c>
      <c r="E82" s="20">
        <f t="shared" si="11"/>
        <v>0</v>
      </c>
      <c r="F82" s="20">
        <f t="shared" si="11"/>
        <v>0</v>
      </c>
      <c r="G82" s="20">
        <f>G85</f>
        <v>0</v>
      </c>
      <c r="H82" s="22">
        <f t="shared" si="11"/>
        <v>0</v>
      </c>
    </row>
    <row r="83" spans="1:8" ht="19.5" customHeight="1">
      <c r="A83" s="249"/>
      <c r="B83" s="262"/>
      <c r="C83" s="262"/>
      <c r="D83" s="140" t="s">
        <v>4</v>
      </c>
      <c r="E83" s="20">
        <f>E81-E82</f>
        <v>0</v>
      </c>
      <c r="F83" s="20">
        <f>F81-F82</f>
        <v>0</v>
      </c>
      <c r="G83" s="20">
        <f>G81-G82</f>
        <v>0</v>
      </c>
      <c r="H83" s="22">
        <f>E83+F83</f>
        <v>0</v>
      </c>
    </row>
    <row r="84" spans="1:8" ht="19.5" customHeight="1">
      <c r="A84" s="249"/>
      <c r="B84" s="262"/>
      <c r="C84" s="262" t="s">
        <v>115</v>
      </c>
      <c r="D84" s="140" t="s">
        <v>2</v>
      </c>
      <c r="E84" s="20">
        <v>0</v>
      </c>
      <c r="F84" s="20"/>
      <c r="G84" s="20">
        <v>0</v>
      </c>
      <c r="H84" s="22">
        <f>E84+F84</f>
        <v>0</v>
      </c>
    </row>
    <row r="85" spans="1:8" ht="19.5" customHeight="1">
      <c r="A85" s="249"/>
      <c r="B85" s="262"/>
      <c r="C85" s="262"/>
      <c r="D85" s="140" t="s">
        <v>3</v>
      </c>
      <c r="E85" s="20">
        <v>0</v>
      </c>
      <c r="F85" s="20"/>
      <c r="G85" s="20">
        <v>0</v>
      </c>
      <c r="H85" s="22">
        <f>E85+F85</f>
        <v>0</v>
      </c>
    </row>
    <row r="86" spans="1:8" ht="19.5" customHeight="1">
      <c r="A86" s="249"/>
      <c r="B86" s="262"/>
      <c r="C86" s="262"/>
      <c r="D86" s="140" t="s">
        <v>4</v>
      </c>
      <c r="E86" s="20">
        <f>E84-E85</f>
        <v>0</v>
      </c>
      <c r="F86" s="20"/>
      <c r="G86" s="20">
        <f>G84-G85</f>
        <v>0</v>
      </c>
      <c r="H86" s="22">
        <f>E86+F86</f>
        <v>0</v>
      </c>
    </row>
    <row r="87" spans="1:8" ht="19.5" customHeight="1">
      <c r="A87" s="249" t="s">
        <v>63</v>
      </c>
      <c r="B87" s="250" t="s">
        <v>110</v>
      </c>
      <c r="C87" s="250"/>
      <c r="D87" s="140" t="s">
        <v>2</v>
      </c>
      <c r="E87" s="20">
        <f>E90</f>
        <v>0</v>
      </c>
      <c r="F87" s="20">
        <f>F90</f>
        <v>0</v>
      </c>
      <c r="G87" s="20">
        <f>G90</f>
        <v>0</v>
      </c>
      <c r="H87" s="22">
        <f>H90</f>
        <v>0</v>
      </c>
    </row>
    <row r="88" spans="1:8" ht="19.5" customHeight="1">
      <c r="A88" s="249"/>
      <c r="B88" s="250"/>
      <c r="C88" s="250"/>
      <c r="D88" s="140" t="s">
        <v>3</v>
      </c>
      <c r="E88" s="20">
        <v>0</v>
      </c>
      <c r="F88" s="20">
        <f>F91</f>
        <v>0</v>
      </c>
      <c r="G88" s="20">
        <f>G91</f>
        <v>0</v>
      </c>
      <c r="H88" s="22">
        <f>H91</f>
        <v>0</v>
      </c>
    </row>
    <row r="89" spans="1:8" ht="19.5" customHeight="1">
      <c r="A89" s="249"/>
      <c r="B89" s="250"/>
      <c r="C89" s="250"/>
      <c r="D89" s="140" t="s">
        <v>4</v>
      </c>
      <c r="E89" s="20">
        <f>E87-E88</f>
        <v>0</v>
      </c>
      <c r="F89" s="20">
        <f>F87-F88</f>
        <v>0</v>
      </c>
      <c r="G89" s="20">
        <f>G87-G88</f>
        <v>0</v>
      </c>
      <c r="H89" s="22">
        <f>E89+F89</f>
        <v>0</v>
      </c>
    </row>
    <row r="90" spans="1:8" ht="19.5" customHeight="1">
      <c r="A90" s="249"/>
      <c r="B90" s="262" t="s">
        <v>116</v>
      </c>
      <c r="C90" s="262" t="s">
        <v>108</v>
      </c>
      <c r="D90" s="140" t="s">
        <v>2</v>
      </c>
      <c r="E90" s="20">
        <f t="shared" ref="E90:H91" si="12">E93</f>
        <v>0</v>
      </c>
      <c r="F90" s="20">
        <f t="shared" si="12"/>
        <v>0</v>
      </c>
      <c r="G90" s="20">
        <f>G93</f>
        <v>0</v>
      </c>
      <c r="H90" s="22">
        <f t="shared" si="12"/>
        <v>0</v>
      </c>
    </row>
    <row r="91" spans="1:8" ht="19.5" customHeight="1">
      <c r="A91" s="249"/>
      <c r="B91" s="262"/>
      <c r="C91" s="262"/>
      <c r="D91" s="140" t="s">
        <v>3</v>
      </c>
      <c r="E91" s="20">
        <f t="shared" si="12"/>
        <v>0</v>
      </c>
      <c r="F91" s="20">
        <f t="shared" si="12"/>
        <v>0</v>
      </c>
      <c r="G91" s="20">
        <f>G94</f>
        <v>0</v>
      </c>
      <c r="H91" s="22">
        <f t="shared" si="12"/>
        <v>0</v>
      </c>
    </row>
    <row r="92" spans="1:8" ht="19.5" customHeight="1">
      <c r="A92" s="249"/>
      <c r="B92" s="262"/>
      <c r="C92" s="262"/>
      <c r="D92" s="140" t="s">
        <v>4</v>
      </c>
      <c r="E92" s="20">
        <f>E90-E91</f>
        <v>0</v>
      </c>
      <c r="F92" s="20">
        <f>F90-F91</f>
        <v>0</v>
      </c>
      <c r="G92" s="20">
        <f>G90-G91</f>
        <v>0</v>
      </c>
      <c r="H92" s="22">
        <f>E92+F92</f>
        <v>0</v>
      </c>
    </row>
    <row r="93" spans="1:8" ht="19.5" customHeight="1">
      <c r="A93" s="249"/>
      <c r="B93" s="262"/>
      <c r="C93" s="262" t="s">
        <v>116</v>
      </c>
      <c r="D93" s="140" t="s">
        <v>2</v>
      </c>
      <c r="E93" s="20">
        <v>0</v>
      </c>
      <c r="F93" s="20"/>
      <c r="G93" s="20">
        <v>0</v>
      </c>
      <c r="H93" s="22">
        <f>E93+F93</f>
        <v>0</v>
      </c>
    </row>
    <row r="94" spans="1:8" ht="19.5" customHeight="1">
      <c r="A94" s="249"/>
      <c r="B94" s="262"/>
      <c r="C94" s="262"/>
      <c r="D94" s="140" t="s">
        <v>3</v>
      </c>
      <c r="E94" s="20">
        <v>0</v>
      </c>
      <c r="F94" s="20"/>
      <c r="G94" s="20">
        <v>0</v>
      </c>
      <c r="H94" s="22">
        <f>E94+F94</f>
        <v>0</v>
      </c>
    </row>
    <row r="95" spans="1:8" ht="19.5" customHeight="1">
      <c r="A95" s="249"/>
      <c r="B95" s="262"/>
      <c r="C95" s="262"/>
      <c r="D95" s="140" t="s">
        <v>4</v>
      </c>
      <c r="E95" s="20">
        <f>E93-E94</f>
        <v>0</v>
      </c>
      <c r="F95" s="20"/>
      <c r="G95" s="20">
        <f>G93-G94</f>
        <v>0</v>
      </c>
      <c r="H95" s="22">
        <f>E95+F95</f>
        <v>0</v>
      </c>
    </row>
    <row r="96" spans="1:8" ht="19.5" customHeight="1">
      <c r="A96" s="268" t="s">
        <v>64</v>
      </c>
      <c r="B96" s="250" t="s">
        <v>110</v>
      </c>
      <c r="C96" s="250"/>
      <c r="D96" s="140" t="s">
        <v>2</v>
      </c>
      <c r="E96" s="20">
        <f t="shared" ref="E96:H97" si="13">E99+E105</f>
        <v>0</v>
      </c>
      <c r="F96" s="20">
        <f t="shared" si="13"/>
        <v>5274964</v>
      </c>
      <c r="G96" s="20">
        <f>G99+G105</f>
        <v>0</v>
      </c>
      <c r="H96" s="22">
        <f t="shared" si="13"/>
        <v>5274964</v>
      </c>
    </row>
    <row r="97" spans="1:8" ht="19.5" customHeight="1">
      <c r="A97" s="269"/>
      <c r="B97" s="250"/>
      <c r="C97" s="250"/>
      <c r="D97" s="140" t="s">
        <v>3</v>
      </c>
      <c r="E97" s="20">
        <f t="shared" si="13"/>
        <v>0</v>
      </c>
      <c r="F97" s="20">
        <f t="shared" si="13"/>
        <v>5274964</v>
      </c>
      <c r="G97" s="20">
        <f>G100+G106</f>
        <v>0</v>
      </c>
      <c r="H97" s="22">
        <f>H100+H106</f>
        <v>5274964</v>
      </c>
    </row>
    <row r="98" spans="1:8" ht="19.5" customHeight="1">
      <c r="A98" s="269"/>
      <c r="B98" s="250"/>
      <c r="C98" s="250"/>
      <c r="D98" s="140" t="s">
        <v>4</v>
      </c>
      <c r="E98" s="20">
        <f>E96-E97</f>
        <v>0</v>
      </c>
      <c r="F98" s="20">
        <f>F96-F97</f>
        <v>0</v>
      </c>
      <c r="G98" s="20">
        <f>G96-G97</f>
        <v>0</v>
      </c>
      <c r="H98" s="22">
        <f>H96-H97</f>
        <v>0</v>
      </c>
    </row>
    <row r="99" spans="1:8" ht="19.5" customHeight="1">
      <c r="A99" s="269"/>
      <c r="B99" s="267" t="s">
        <v>144</v>
      </c>
      <c r="C99" s="262" t="s">
        <v>108</v>
      </c>
      <c r="D99" s="140" t="s">
        <v>2</v>
      </c>
      <c r="E99" s="20">
        <f t="shared" ref="E99:H100" si="14">E102</f>
        <v>0</v>
      </c>
      <c r="F99" s="20">
        <f>F102</f>
        <v>5274964</v>
      </c>
      <c r="G99" s="20">
        <f>G102</f>
        <v>0</v>
      </c>
      <c r="H99" s="22">
        <f t="shared" si="14"/>
        <v>5274964</v>
      </c>
    </row>
    <row r="100" spans="1:8" ht="19.5" customHeight="1">
      <c r="A100" s="269"/>
      <c r="B100" s="262"/>
      <c r="C100" s="262"/>
      <c r="D100" s="140" t="s">
        <v>3</v>
      </c>
      <c r="E100" s="20">
        <f t="shared" si="14"/>
        <v>0</v>
      </c>
      <c r="F100" s="20">
        <f t="shared" si="14"/>
        <v>5274964</v>
      </c>
      <c r="G100" s="20">
        <f>G103</f>
        <v>0</v>
      </c>
      <c r="H100" s="22">
        <f t="shared" si="14"/>
        <v>5274964</v>
      </c>
    </row>
    <row r="101" spans="1:8" ht="19.5" customHeight="1">
      <c r="A101" s="269"/>
      <c r="B101" s="262"/>
      <c r="C101" s="262"/>
      <c r="D101" s="140" t="s">
        <v>4</v>
      </c>
      <c r="E101" s="20">
        <f>E99-E100</f>
        <v>0</v>
      </c>
      <c r="F101" s="20">
        <f>F99-F100</f>
        <v>0</v>
      </c>
      <c r="G101" s="20">
        <f>G99-G100</f>
        <v>0</v>
      </c>
      <c r="H101" s="22">
        <f>E101+F101</f>
        <v>0</v>
      </c>
    </row>
    <row r="102" spans="1:8" ht="19.5" customHeight="1">
      <c r="A102" s="269"/>
      <c r="B102" s="262"/>
      <c r="C102" s="262" t="s">
        <v>117</v>
      </c>
      <c r="D102" s="140" t="s">
        <v>2</v>
      </c>
      <c r="E102" s="20">
        <v>0</v>
      </c>
      <c r="F102" s="20">
        <v>5274964</v>
      </c>
      <c r="G102" s="20"/>
      <c r="H102" s="22">
        <f>E102+F102+G102</f>
        <v>5274964</v>
      </c>
    </row>
    <row r="103" spans="1:8" ht="19.5" customHeight="1">
      <c r="A103" s="269"/>
      <c r="B103" s="262"/>
      <c r="C103" s="262"/>
      <c r="D103" s="140" t="s">
        <v>3</v>
      </c>
      <c r="E103" s="20">
        <v>0</v>
      </c>
      <c r="F103" s="175">
        <v>5274964</v>
      </c>
      <c r="G103" s="20"/>
      <c r="H103" s="22">
        <f>E103+F103+G103</f>
        <v>5274964</v>
      </c>
    </row>
    <row r="104" spans="1:8" ht="19.5" customHeight="1" thickBot="1">
      <c r="A104" s="270"/>
      <c r="B104" s="263"/>
      <c r="C104" s="263"/>
      <c r="D104" s="145" t="s">
        <v>4</v>
      </c>
      <c r="E104" s="27">
        <f>E102-E103</f>
        <v>0</v>
      </c>
      <c r="F104" s="27"/>
      <c r="G104" s="27"/>
      <c r="H104" s="26">
        <f>E104+F104+G104</f>
        <v>0</v>
      </c>
    </row>
    <row r="105" spans="1:8" ht="19.5" customHeight="1">
      <c r="A105" s="271" t="s">
        <v>64</v>
      </c>
      <c r="B105" s="273" t="s">
        <v>146</v>
      </c>
      <c r="C105" s="272" t="s">
        <v>108</v>
      </c>
      <c r="D105" s="141" t="s">
        <v>2</v>
      </c>
      <c r="E105" s="48">
        <f>E108</f>
        <v>0</v>
      </c>
      <c r="F105" s="48"/>
      <c r="G105" s="48"/>
      <c r="H105" s="49"/>
    </row>
    <row r="106" spans="1:8" ht="19.5" customHeight="1">
      <c r="A106" s="269"/>
      <c r="B106" s="262"/>
      <c r="C106" s="262"/>
      <c r="D106" s="140" t="s">
        <v>3</v>
      </c>
      <c r="E106" s="20">
        <f>E109</f>
        <v>0</v>
      </c>
      <c r="F106" s="20"/>
      <c r="G106" s="20"/>
      <c r="H106" s="22"/>
    </row>
    <row r="107" spans="1:8" ht="19.5" customHeight="1">
      <c r="A107" s="269"/>
      <c r="B107" s="262"/>
      <c r="C107" s="262"/>
      <c r="D107" s="140" t="s">
        <v>4</v>
      </c>
      <c r="E107" s="20">
        <f>E105-E106</f>
        <v>0</v>
      </c>
      <c r="F107" s="20"/>
      <c r="G107" s="20"/>
      <c r="H107" s="22"/>
    </row>
    <row r="108" spans="1:8" ht="19.5" customHeight="1">
      <c r="A108" s="269"/>
      <c r="B108" s="262"/>
      <c r="C108" s="262" t="s">
        <v>118</v>
      </c>
      <c r="D108" s="140" t="s">
        <v>2</v>
      </c>
      <c r="E108" s="20">
        <v>0</v>
      </c>
      <c r="F108" s="20"/>
      <c r="G108" s="20"/>
      <c r="H108" s="22"/>
    </row>
    <row r="109" spans="1:8" ht="19.5" customHeight="1">
      <c r="A109" s="269"/>
      <c r="B109" s="262"/>
      <c r="C109" s="262"/>
      <c r="D109" s="140" t="s">
        <v>3</v>
      </c>
      <c r="E109" s="20">
        <v>0</v>
      </c>
      <c r="F109" s="20"/>
      <c r="G109" s="20"/>
      <c r="H109" s="22"/>
    </row>
    <row r="110" spans="1:8" ht="19.5" customHeight="1">
      <c r="A110" s="248"/>
      <c r="B110" s="262"/>
      <c r="C110" s="262"/>
      <c r="D110" s="140" t="s">
        <v>4</v>
      </c>
      <c r="E110" s="20">
        <f>E108-E109</f>
        <v>0</v>
      </c>
      <c r="F110" s="20"/>
      <c r="G110" s="20"/>
      <c r="H110" s="22"/>
    </row>
    <row r="111" spans="1:8" ht="18" customHeight="1">
      <c r="A111" s="249" t="s">
        <v>65</v>
      </c>
      <c r="B111" s="250" t="s">
        <v>110</v>
      </c>
      <c r="C111" s="250"/>
      <c r="D111" s="140" t="s">
        <v>2</v>
      </c>
      <c r="E111" s="20">
        <f>E114</f>
        <v>0</v>
      </c>
      <c r="F111" s="20">
        <f>F114</f>
        <v>2003897</v>
      </c>
      <c r="G111" s="20">
        <f>G114</f>
        <v>0</v>
      </c>
      <c r="H111" s="22">
        <f>H114</f>
        <v>2003897</v>
      </c>
    </row>
    <row r="112" spans="1:8" ht="18" customHeight="1">
      <c r="A112" s="249"/>
      <c r="B112" s="250"/>
      <c r="C112" s="250"/>
      <c r="D112" s="140" t="s">
        <v>3</v>
      </c>
      <c r="E112" s="20">
        <v>0</v>
      </c>
      <c r="F112" s="20">
        <f>F115</f>
        <v>2007395</v>
      </c>
      <c r="G112" s="20">
        <f>G115</f>
        <v>0</v>
      </c>
      <c r="H112" s="22">
        <f>H115</f>
        <v>2007395</v>
      </c>
    </row>
    <row r="113" spans="1:8" ht="18" customHeight="1">
      <c r="A113" s="249"/>
      <c r="B113" s="250"/>
      <c r="C113" s="250"/>
      <c r="D113" s="140" t="s">
        <v>4</v>
      </c>
      <c r="E113" s="20">
        <f>E111-E112</f>
        <v>0</v>
      </c>
      <c r="F113" s="20">
        <f>F111-F112</f>
        <v>-3498</v>
      </c>
      <c r="G113" s="20">
        <f>G111-G112</f>
        <v>0</v>
      </c>
      <c r="H113" s="22">
        <f>E113+F113</f>
        <v>-3498</v>
      </c>
    </row>
    <row r="114" spans="1:8" ht="18" customHeight="1">
      <c r="A114" s="249"/>
      <c r="B114" s="262" t="s">
        <v>119</v>
      </c>
      <c r="C114" s="262" t="s">
        <v>108</v>
      </c>
      <c r="D114" s="140" t="s">
        <v>2</v>
      </c>
      <c r="E114" s="20">
        <f t="shared" ref="E114:H115" si="15">E117+E120+E123</f>
        <v>0</v>
      </c>
      <c r="F114" s="20">
        <f>F117+F120+F123</f>
        <v>2003897</v>
      </c>
      <c r="G114" s="20">
        <f>G117+G120+G123</f>
        <v>0</v>
      </c>
      <c r="H114" s="22">
        <f t="shared" si="15"/>
        <v>2003897</v>
      </c>
    </row>
    <row r="115" spans="1:8" ht="18" customHeight="1">
      <c r="A115" s="249"/>
      <c r="B115" s="262"/>
      <c r="C115" s="262"/>
      <c r="D115" s="140" t="s">
        <v>3</v>
      </c>
      <c r="E115" s="20">
        <f t="shared" si="15"/>
        <v>0</v>
      </c>
      <c r="F115" s="20">
        <f>F121+F124</f>
        <v>2007395</v>
      </c>
      <c r="G115" s="20">
        <f>G118+G121+G124</f>
        <v>0</v>
      </c>
      <c r="H115" s="22">
        <f t="shared" si="15"/>
        <v>2007395</v>
      </c>
    </row>
    <row r="116" spans="1:8" ht="18" customHeight="1">
      <c r="A116" s="249"/>
      <c r="B116" s="262"/>
      <c r="C116" s="262"/>
      <c r="D116" s="140" t="s">
        <v>4</v>
      </c>
      <c r="E116" s="20">
        <f>E114-E115</f>
        <v>0</v>
      </c>
      <c r="F116" s="20">
        <f>F114-F115</f>
        <v>-3498</v>
      </c>
      <c r="G116" s="20">
        <f>G114-G115</f>
        <v>0</v>
      </c>
      <c r="H116" s="22">
        <f>E116+F116</f>
        <v>-3498</v>
      </c>
    </row>
    <row r="117" spans="1:8" ht="18" customHeight="1">
      <c r="A117" s="249"/>
      <c r="B117" s="262"/>
      <c r="C117" s="262" t="s">
        <v>120</v>
      </c>
      <c r="D117" s="140" t="s">
        <v>2</v>
      </c>
      <c r="E117" s="20">
        <v>0</v>
      </c>
      <c r="F117" s="20"/>
      <c r="G117" s="20">
        <v>0</v>
      </c>
      <c r="H117" s="22">
        <f>E117+F117+G117</f>
        <v>0</v>
      </c>
    </row>
    <row r="118" spans="1:8" ht="18" customHeight="1">
      <c r="A118" s="249"/>
      <c r="B118" s="262"/>
      <c r="C118" s="262"/>
      <c r="D118" s="140" t="s">
        <v>3</v>
      </c>
      <c r="E118" s="20">
        <v>0</v>
      </c>
      <c r="F118" s="20"/>
      <c r="G118" s="20">
        <v>0</v>
      </c>
      <c r="H118" s="22">
        <f t="shared" ref="H118:H125" si="16">E118+F118+G118</f>
        <v>0</v>
      </c>
    </row>
    <row r="119" spans="1:8" ht="18" customHeight="1">
      <c r="A119" s="249"/>
      <c r="B119" s="262"/>
      <c r="C119" s="262"/>
      <c r="D119" s="140" t="s">
        <v>4</v>
      </c>
      <c r="E119" s="20">
        <f>E117-E118</f>
        <v>0</v>
      </c>
      <c r="F119" s="20"/>
      <c r="G119" s="20">
        <f>G117-G118</f>
        <v>0</v>
      </c>
      <c r="H119" s="22">
        <f t="shared" si="16"/>
        <v>0</v>
      </c>
    </row>
    <row r="120" spans="1:8" ht="18" customHeight="1">
      <c r="A120" s="249"/>
      <c r="B120" s="262"/>
      <c r="C120" s="267" t="s">
        <v>148</v>
      </c>
      <c r="D120" s="140" t="s">
        <v>2</v>
      </c>
      <c r="E120" s="20">
        <v>0</v>
      </c>
      <c r="F120" s="20">
        <v>4147</v>
      </c>
      <c r="G120" s="20">
        <v>0</v>
      </c>
      <c r="H120" s="22">
        <f t="shared" si="16"/>
        <v>4147</v>
      </c>
    </row>
    <row r="121" spans="1:8" ht="18" customHeight="1">
      <c r="A121" s="249"/>
      <c r="B121" s="262"/>
      <c r="C121" s="262"/>
      <c r="D121" s="140" t="s">
        <v>3</v>
      </c>
      <c r="E121" s="20">
        <v>0</v>
      </c>
      <c r="F121" s="20">
        <v>7645</v>
      </c>
      <c r="G121" s="20">
        <v>0</v>
      </c>
      <c r="H121" s="22">
        <f t="shared" si="16"/>
        <v>7645</v>
      </c>
    </row>
    <row r="122" spans="1:8" ht="18" customHeight="1">
      <c r="A122" s="249"/>
      <c r="B122" s="262"/>
      <c r="C122" s="262"/>
      <c r="D122" s="140" t="s">
        <v>4</v>
      </c>
      <c r="E122" s="20">
        <f>E120-E121</f>
        <v>0</v>
      </c>
      <c r="F122" s="20"/>
      <c r="G122" s="20">
        <f>G120-G121</f>
        <v>0</v>
      </c>
      <c r="H122" s="22">
        <f>H120-H121</f>
        <v>-3498</v>
      </c>
    </row>
    <row r="123" spans="1:8" ht="18" customHeight="1">
      <c r="A123" s="249"/>
      <c r="B123" s="262"/>
      <c r="C123" s="262" t="s">
        <v>121</v>
      </c>
      <c r="D123" s="140" t="s">
        <v>2</v>
      </c>
      <c r="E123" s="20">
        <v>0</v>
      </c>
      <c r="F123" s="20">
        <v>1999750</v>
      </c>
      <c r="G123" s="20">
        <v>0</v>
      </c>
      <c r="H123" s="22">
        <f t="shared" si="16"/>
        <v>1999750</v>
      </c>
    </row>
    <row r="124" spans="1:8" ht="18" customHeight="1">
      <c r="A124" s="249"/>
      <c r="B124" s="262"/>
      <c r="C124" s="262"/>
      <c r="D124" s="140" t="s">
        <v>3</v>
      </c>
      <c r="E124" s="20">
        <v>0</v>
      </c>
      <c r="F124" s="20">
        <v>1999750</v>
      </c>
      <c r="G124" s="20">
        <v>0</v>
      </c>
      <c r="H124" s="22">
        <f t="shared" si="16"/>
        <v>1999750</v>
      </c>
    </row>
    <row r="125" spans="1:8" ht="18" customHeight="1" thickBot="1">
      <c r="A125" s="264"/>
      <c r="B125" s="263"/>
      <c r="C125" s="263"/>
      <c r="D125" s="145" t="s">
        <v>4</v>
      </c>
      <c r="E125" s="27">
        <f>E123-E124</f>
        <v>0</v>
      </c>
      <c r="F125" s="27"/>
      <c r="G125" s="27">
        <f>G123-G124</f>
        <v>0</v>
      </c>
      <c r="H125" s="26">
        <f t="shared" si="16"/>
        <v>0</v>
      </c>
    </row>
    <row r="126" spans="1:8" ht="22.5" customHeight="1"/>
    <row r="127" spans="1:8" ht="22.5" customHeight="1"/>
    <row r="128" spans="1: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</sheetData>
  <mergeCells count="71">
    <mergeCell ref="A111:A125"/>
    <mergeCell ref="C114:C116"/>
    <mergeCell ref="C117:C119"/>
    <mergeCell ref="B111:C113"/>
    <mergeCell ref="C120:C122"/>
    <mergeCell ref="C123:C125"/>
    <mergeCell ref="B114:B125"/>
    <mergeCell ref="A96:A104"/>
    <mergeCell ref="A105:A110"/>
    <mergeCell ref="B99:B104"/>
    <mergeCell ref="C99:C101"/>
    <mergeCell ref="A66:A71"/>
    <mergeCell ref="B69:B71"/>
    <mergeCell ref="B72:B77"/>
    <mergeCell ref="A72:A77"/>
    <mergeCell ref="B96:C98"/>
    <mergeCell ref="C102:C104"/>
    <mergeCell ref="B105:B110"/>
    <mergeCell ref="C105:C107"/>
    <mergeCell ref="C108:C110"/>
    <mergeCell ref="B66:C68"/>
    <mergeCell ref="C72:C74"/>
    <mergeCell ref="C75:C77"/>
    <mergeCell ref="C69:C71"/>
    <mergeCell ref="A87:A95"/>
    <mergeCell ref="B87:C89"/>
    <mergeCell ref="B90:B95"/>
    <mergeCell ref="C90:C92"/>
    <mergeCell ref="C93:C95"/>
    <mergeCell ref="A78:A86"/>
    <mergeCell ref="B78:C80"/>
    <mergeCell ref="B81:B86"/>
    <mergeCell ref="C81:C83"/>
    <mergeCell ref="C84:C86"/>
    <mergeCell ref="A45:A65"/>
    <mergeCell ref="B54:B59"/>
    <mergeCell ref="C54:C56"/>
    <mergeCell ref="C57:C59"/>
    <mergeCell ref="B60:B65"/>
    <mergeCell ref="C60:C62"/>
    <mergeCell ref="C63:C65"/>
    <mergeCell ref="B45:C47"/>
    <mergeCell ref="B48:B53"/>
    <mergeCell ref="C48:C50"/>
    <mergeCell ref="C51:C53"/>
    <mergeCell ref="B30:B35"/>
    <mergeCell ref="A27:A35"/>
    <mergeCell ref="A36:A44"/>
    <mergeCell ref="B36:C38"/>
    <mergeCell ref="B39:B44"/>
    <mergeCell ref="C39:C41"/>
    <mergeCell ref="C33:C35"/>
    <mergeCell ref="C30:C32"/>
    <mergeCell ref="B27:C29"/>
    <mergeCell ref="C42:C44"/>
    <mergeCell ref="A2:H2"/>
    <mergeCell ref="E4:E5"/>
    <mergeCell ref="F4:F5"/>
    <mergeCell ref="H4:H5"/>
    <mergeCell ref="A4:C4"/>
    <mergeCell ref="D4:D5"/>
    <mergeCell ref="G4:G5"/>
    <mergeCell ref="A6:C8"/>
    <mergeCell ref="A9:A26"/>
    <mergeCell ref="C15:C17"/>
    <mergeCell ref="C18:C20"/>
    <mergeCell ref="C24:C26"/>
    <mergeCell ref="C21:C23"/>
    <mergeCell ref="C12:C14"/>
    <mergeCell ref="B9:C11"/>
    <mergeCell ref="B12:B26"/>
  </mergeCells>
  <phoneticPr fontId="2" type="noConversion"/>
  <printOptions horizontalCentered="1"/>
  <pageMargins left="0.39370078740157483" right="0.39370078740157483" top="0.98425196850393704" bottom="0.98425196850393704" header="0.51181102362204722" footer="0.51181102362204722"/>
  <pageSetup paperSize="9" firstPageNumber="6" orientation="portrait" useFirstPageNumber="1" r:id="rId1"/>
  <headerFooter alignWithMargins="0"/>
  <rowBreaks count="1" manualBreakCount="1"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78"/>
  <sheetViews>
    <sheetView view="pageBreakPreview" workbookViewId="0">
      <pane xSplit="3" ySplit="8" topLeftCell="D108" activePane="bottomRight" state="frozen"/>
      <selection pane="topRight" activeCell="D1" sqref="D1"/>
      <selection pane="bottomLeft" activeCell="A9" sqref="A9"/>
      <selection pane="bottomRight" activeCell="L111" sqref="L111"/>
    </sheetView>
  </sheetViews>
  <sheetFormatPr defaultRowHeight="13.5"/>
  <cols>
    <col min="1" max="1" width="7.109375" style="17" customWidth="1"/>
    <col min="2" max="2" width="7" style="17" customWidth="1"/>
    <col min="3" max="3" width="9.6640625" style="17" customWidth="1"/>
    <col min="4" max="4" width="7.21875" style="18" customWidth="1"/>
    <col min="5" max="8" width="13.109375" style="19" customWidth="1"/>
  </cols>
  <sheetData>
    <row r="1" spans="1:8" ht="15" customHeight="1"/>
    <row r="2" spans="1:8" s="21" customFormat="1" ht="27.75" customHeight="1">
      <c r="A2" s="253" t="s">
        <v>199</v>
      </c>
      <c r="B2" s="254"/>
      <c r="C2" s="254"/>
      <c r="D2" s="254"/>
      <c r="E2" s="254"/>
      <c r="F2" s="254"/>
      <c r="G2" s="254"/>
      <c r="H2" s="254"/>
    </row>
    <row r="3" spans="1:8" ht="15" customHeight="1" thickBot="1"/>
    <row r="4" spans="1:8" s="16" customFormat="1" ht="21.75" customHeight="1">
      <c r="A4" s="259" t="s">
        <v>8</v>
      </c>
      <c r="B4" s="260"/>
      <c r="C4" s="260"/>
      <c r="D4" s="260" t="s">
        <v>9</v>
      </c>
      <c r="E4" s="255" t="s">
        <v>10</v>
      </c>
      <c r="F4" s="255" t="s">
        <v>101</v>
      </c>
      <c r="G4" s="302" t="s">
        <v>102</v>
      </c>
      <c r="H4" s="257" t="s">
        <v>11</v>
      </c>
    </row>
    <row r="5" spans="1:8" s="16" customFormat="1" ht="21.75" customHeight="1" thickBot="1">
      <c r="A5" s="15" t="s">
        <v>12</v>
      </c>
      <c r="B5" s="144" t="s">
        <v>13</v>
      </c>
      <c r="C5" s="144" t="s">
        <v>14</v>
      </c>
      <c r="D5" s="299"/>
      <c r="E5" s="300"/>
      <c r="F5" s="300"/>
      <c r="G5" s="303"/>
      <c r="H5" s="301"/>
    </row>
    <row r="6" spans="1:8" s="191" customFormat="1" ht="19.5" customHeight="1">
      <c r="A6" s="242" t="s">
        <v>0</v>
      </c>
      <c r="B6" s="243"/>
      <c r="C6" s="243"/>
      <c r="D6" s="188" t="s">
        <v>2</v>
      </c>
      <c r="E6" s="189">
        <f t="shared" ref="E6:G7" si="0">E9+E69+E84+E99+E108+E117+E129+E138</f>
        <v>0</v>
      </c>
      <c r="F6" s="189">
        <f>F9+F69+F84+F99+F108+F117+F129+F138</f>
        <v>17790183</v>
      </c>
      <c r="G6" s="189">
        <f t="shared" si="0"/>
        <v>0</v>
      </c>
      <c r="H6" s="190">
        <f>H9+H69+H84+H99+H108+H117+H129+H138</f>
        <v>18634183</v>
      </c>
    </row>
    <row r="7" spans="1:8" s="195" customFormat="1" ht="19.5" customHeight="1">
      <c r="A7" s="244"/>
      <c r="B7" s="245"/>
      <c r="C7" s="245"/>
      <c r="D7" s="192" t="s">
        <v>3</v>
      </c>
      <c r="E7" s="193">
        <f t="shared" si="0"/>
        <v>0</v>
      </c>
      <c r="F7" s="193">
        <f t="shared" si="0"/>
        <v>17429330</v>
      </c>
      <c r="G7" s="193">
        <f>G10+G70+G85+G100+G109+G118+G130+G139</f>
        <v>0</v>
      </c>
      <c r="H7" s="194">
        <f>H10+H70+H85+H100+H109+H118+H130+H139</f>
        <v>18273330</v>
      </c>
    </row>
    <row r="8" spans="1:8" s="199" customFormat="1" ht="19.5" customHeight="1" thickBot="1">
      <c r="A8" s="246"/>
      <c r="B8" s="247"/>
      <c r="C8" s="247"/>
      <c r="D8" s="196" t="s">
        <v>4</v>
      </c>
      <c r="E8" s="197">
        <f>E6-E7</f>
        <v>0</v>
      </c>
      <c r="F8" s="197">
        <f>F6-F7</f>
        <v>360853</v>
      </c>
      <c r="G8" s="197">
        <f>G6-G7</f>
        <v>0</v>
      </c>
      <c r="H8" s="198">
        <f>H6-H7</f>
        <v>360853</v>
      </c>
    </row>
    <row r="9" spans="1:8" s="168" customFormat="1" ht="19.5" customHeight="1">
      <c r="A9" s="282" t="s">
        <v>66</v>
      </c>
      <c r="B9" s="274" t="s">
        <v>15</v>
      </c>
      <c r="C9" s="274"/>
      <c r="D9" s="169" t="s">
        <v>2</v>
      </c>
      <c r="E9" s="170">
        <f t="shared" ref="E9:H10" si="1">E12+E36+E48</f>
        <v>0</v>
      </c>
      <c r="F9" s="170">
        <f>F12+F36+F48</f>
        <v>3035530</v>
      </c>
      <c r="G9" s="170"/>
      <c r="H9" s="171">
        <f t="shared" si="1"/>
        <v>3035530</v>
      </c>
    </row>
    <row r="10" spans="1:8" s="168" customFormat="1" ht="19.5" customHeight="1">
      <c r="A10" s="283"/>
      <c r="B10" s="275"/>
      <c r="C10" s="275"/>
      <c r="D10" s="172" t="s">
        <v>3</v>
      </c>
      <c r="E10" s="173">
        <f t="shared" si="1"/>
        <v>0</v>
      </c>
      <c r="F10" s="173">
        <f>F13+F37+F49</f>
        <v>3035530</v>
      </c>
      <c r="G10" s="173">
        <f>G13+G37+G49</f>
        <v>0</v>
      </c>
      <c r="H10" s="174">
        <f t="shared" si="1"/>
        <v>3035530</v>
      </c>
    </row>
    <row r="11" spans="1:8" s="168" customFormat="1" ht="19.5" customHeight="1">
      <c r="A11" s="283"/>
      <c r="B11" s="275"/>
      <c r="C11" s="275"/>
      <c r="D11" s="172" t="s">
        <v>4</v>
      </c>
      <c r="E11" s="175">
        <f>E9-E10</f>
        <v>0</v>
      </c>
      <c r="F11" s="175">
        <f>F9-F10</f>
        <v>0</v>
      </c>
      <c r="G11" s="175">
        <f>G9-G10</f>
        <v>0</v>
      </c>
      <c r="H11" s="176">
        <f>H9-H10</f>
        <v>0</v>
      </c>
    </row>
    <row r="12" spans="1:8" s="168" customFormat="1" ht="19.5" customHeight="1">
      <c r="A12" s="283"/>
      <c r="B12" s="294" t="s">
        <v>1</v>
      </c>
      <c r="C12" s="275" t="s">
        <v>15</v>
      </c>
      <c r="D12" s="172" t="s">
        <v>2</v>
      </c>
      <c r="E12" s="175">
        <f t="shared" ref="E12:H13" si="2">E15+E18+E21+E24+E27+E30+E33</f>
        <v>0</v>
      </c>
      <c r="F12" s="175">
        <f t="shared" si="2"/>
        <v>0</v>
      </c>
      <c r="G12" s="175">
        <f>G15+G18+G21+G24+G27+G30+G33</f>
        <v>0</v>
      </c>
      <c r="H12" s="176">
        <f>H15+H18+H21+H24+H27+H30+H33</f>
        <v>0</v>
      </c>
    </row>
    <row r="13" spans="1:8" s="168" customFormat="1" ht="19.5" customHeight="1">
      <c r="A13" s="283"/>
      <c r="B13" s="295"/>
      <c r="C13" s="275"/>
      <c r="D13" s="172" t="s">
        <v>3</v>
      </c>
      <c r="E13" s="175">
        <f t="shared" si="2"/>
        <v>0</v>
      </c>
      <c r="F13" s="175">
        <f t="shared" si="2"/>
        <v>0</v>
      </c>
      <c r="G13" s="175">
        <f>G16+G19+G22+G25+G28+G31+G34</f>
        <v>0</v>
      </c>
      <c r="H13" s="176">
        <f t="shared" si="2"/>
        <v>0</v>
      </c>
    </row>
    <row r="14" spans="1:8" s="168" customFormat="1" ht="19.5" customHeight="1">
      <c r="A14" s="283"/>
      <c r="B14" s="295"/>
      <c r="C14" s="275"/>
      <c r="D14" s="172" t="s">
        <v>4</v>
      </c>
      <c r="E14" s="175">
        <f>E12-E13</f>
        <v>0</v>
      </c>
      <c r="F14" s="175">
        <f>F12-F13</f>
        <v>0</v>
      </c>
      <c r="G14" s="175">
        <f>G12-G13</f>
        <v>0</v>
      </c>
      <c r="H14" s="176">
        <f>E14+F14</f>
        <v>0</v>
      </c>
    </row>
    <row r="15" spans="1:8" s="168" customFormat="1" ht="19.5" customHeight="1">
      <c r="A15" s="283"/>
      <c r="B15" s="295"/>
      <c r="C15" s="275" t="s">
        <v>123</v>
      </c>
      <c r="D15" s="172" t="s">
        <v>2</v>
      </c>
      <c r="E15" s="175">
        <v>0</v>
      </c>
      <c r="F15" s="175">
        <v>0</v>
      </c>
      <c r="G15" s="175">
        <v>0</v>
      </c>
      <c r="H15" s="176">
        <f>E15+F15+G15</f>
        <v>0</v>
      </c>
    </row>
    <row r="16" spans="1:8" s="168" customFormat="1" ht="19.5" customHeight="1">
      <c r="A16" s="283"/>
      <c r="B16" s="295"/>
      <c r="C16" s="275"/>
      <c r="D16" s="172" t="s">
        <v>3</v>
      </c>
      <c r="E16" s="175">
        <v>0</v>
      </c>
      <c r="F16" s="175">
        <v>0</v>
      </c>
      <c r="G16" s="175">
        <v>0</v>
      </c>
      <c r="H16" s="176">
        <f t="shared" ref="H16:H35" si="3">E16+F16+G16</f>
        <v>0</v>
      </c>
    </row>
    <row r="17" spans="1:8" s="168" customFormat="1" ht="19.5" customHeight="1">
      <c r="A17" s="283"/>
      <c r="B17" s="295"/>
      <c r="C17" s="275"/>
      <c r="D17" s="172" t="s">
        <v>4</v>
      </c>
      <c r="E17" s="175">
        <f>E15-E16</f>
        <v>0</v>
      </c>
      <c r="F17" s="175">
        <f>F15-F16</f>
        <v>0</v>
      </c>
      <c r="G17" s="175">
        <f>G15-G16</f>
        <v>0</v>
      </c>
      <c r="H17" s="176">
        <f t="shared" si="3"/>
        <v>0</v>
      </c>
    </row>
    <row r="18" spans="1:8" s="168" customFormat="1" ht="19.5" customHeight="1">
      <c r="A18" s="283"/>
      <c r="B18" s="295"/>
      <c r="C18" s="275" t="s">
        <v>124</v>
      </c>
      <c r="D18" s="172" t="s">
        <v>2</v>
      </c>
      <c r="E18" s="175">
        <v>0</v>
      </c>
      <c r="F18" s="175">
        <v>0</v>
      </c>
      <c r="G18" s="175">
        <v>0</v>
      </c>
      <c r="H18" s="176">
        <f t="shared" si="3"/>
        <v>0</v>
      </c>
    </row>
    <row r="19" spans="1:8" s="168" customFormat="1" ht="19.5" customHeight="1">
      <c r="A19" s="283"/>
      <c r="B19" s="295"/>
      <c r="C19" s="275"/>
      <c r="D19" s="172" t="s">
        <v>3</v>
      </c>
      <c r="E19" s="175">
        <v>0</v>
      </c>
      <c r="F19" s="175">
        <v>0</v>
      </c>
      <c r="G19" s="175">
        <v>0</v>
      </c>
      <c r="H19" s="176">
        <f t="shared" si="3"/>
        <v>0</v>
      </c>
    </row>
    <row r="20" spans="1:8" s="168" customFormat="1" ht="19.5" customHeight="1">
      <c r="A20" s="283"/>
      <c r="B20" s="295"/>
      <c r="C20" s="275"/>
      <c r="D20" s="172" t="s">
        <v>4</v>
      </c>
      <c r="E20" s="175">
        <v>0</v>
      </c>
      <c r="F20" s="175">
        <f>F18-F19</f>
        <v>0</v>
      </c>
      <c r="G20" s="175">
        <f>G18-G19</f>
        <v>0</v>
      </c>
      <c r="H20" s="176">
        <f t="shared" si="3"/>
        <v>0</v>
      </c>
    </row>
    <row r="21" spans="1:8" s="168" customFormat="1" ht="19.5" customHeight="1">
      <c r="A21" s="283"/>
      <c r="B21" s="295"/>
      <c r="C21" s="275" t="s">
        <v>125</v>
      </c>
      <c r="D21" s="172" t="s">
        <v>2</v>
      </c>
      <c r="E21" s="175">
        <v>0</v>
      </c>
      <c r="F21" s="175">
        <v>0</v>
      </c>
      <c r="G21" s="175">
        <v>0</v>
      </c>
      <c r="H21" s="176">
        <f t="shared" si="3"/>
        <v>0</v>
      </c>
    </row>
    <row r="22" spans="1:8" s="168" customFormat="1" ht="19.5" customHeight="1">
      <c r="A22" s="283"/>
      <c r="B22" s="295"/>
      <c r="C22" s="275"/>
      <c r="D22" s="172" t="s">
        <v>3</v>
      </c>
      <c r="E22" s="175">
        <v>0</v>
      </c>
      <c r="F22" s="175">
        <v>0</v>
      </c>
      <c r="G22" s="175">
        <v>0</v>
      </c>
      <c r="H22" s="176">
        <f t="shared" si="3"/>
        <v>0</v>
      </c>
    </row>
    <row r="23" spans="1:8" s="167" customFormat="1" ht="19.5" customHeight="1">
      <c r="A23" s="283"/>
      <c r="B23" s="295"/>
      <c r="C23" s="275"/>
      <c r="D23" s="177" t="s">
        <v>4</v>
      </c>
      <c r="E23" s="178">
        <f>E21-E22</f>
        <v>0</v>
      </c>
      <c r="F23" s="178">
        <f>F21-F22</f>
        <v>0</v>
      </c>
      <c r="G23" s="178">
        <f>G21-G22</f>
        <v>0</v>
      </c>
      <c r="H23" s="179">
        <f t="shared" si="3"/>
        <v>0</v>
      </c>
    </row>
    <row r="24" spans="1:8" s="167" customFormat="1" ht="19.5" customHeight="1">
      <c r="A24" s="283"/>
      <c r="B24" s="295"/>
      <c r="C24" s="293" t="s">
        <v>126</v>
      </c>
      <c r="D24" s="172" t="s">
        <v>2</v>
      </c>
      <c r="E24" s="175">
        <v>0</v>
      </c>
      <c r="F24" s="175">
        <v>0</v>
      </c>
      <c r="G24" s="175">
        <v>0</v>
      </c>
      <c r="H24" s="176">
        <f t="shared" si="3"/>
        <v>0</v>
      </c>
    </row>
    <row r="25" spans="1:8" s="167" customFormat="1" ht="19.5" customHeight="1">
      <c r="A25" s="283"/>
      <c r="B25" s="295"/>
      <c r="C25" s="293"/>
      <c r="D25" s="172" t="s">
        <v>3</v>
      </c>
      <c r="E25" s="175">
        <v>0</v>
      </c>
      <c r="F25" s="175">
        <v>0</v>
      </c>
      <c r="G25" s="175">
        <v>0</v>
      </c>
      <c r="H25" s="176">
        <f t="shared" si="3"/>
        <v>0</v>
      </c>
    </row>
    <row r="26" spans="1:8" s="167" customFormat="1" ht="19.5" customHeight="1">
      <c r="A26" s="283"/>
      <c r="B26" s="295"/>
      <c r="C26" s="293"/>
      <c r="D26" s="172" t="s">
        <v>4</v>
      </c>
      <c r="E26" s="175">
        <f>E24-E25</f>
        <v>0</v>
      </c>
      <c r="F26" s="175">
        <f>F24-F25</f>
        <v>0</v>
      </c>
      <c r="G26" s="175">
        <f>G24-G25</f>
        <v>0</v>
      </c>
      <c r="H26" s="176">
        <f t="shared" si="3"/>
        <v>0</v>
      </c>
    </row>
    <row r="27" spans="1:8" s="167" customFormat="1" ht="19.5" customHeight="1">
      <c r="A27" s="283"/>
      <c r="B27" s="295"/>
      <c r="C27" s="275" t="s">
        <v>127</v>
      </c>
      <c r="D27" s="180" t="s">
        <v>2</v>
      </c>
      <c r="E27" s="173">
        <v>0</v>
      </c>
      <c r="F27" s="173">
        <v>0</v>
      </c>
      <c r="G27" s="173">
        <v>0</v>
      </c>
      <c r="H27" s="174">
        <f t="shared" si="3"/>
        <v>0</v>
      </c>
    </row>
    <row r="28" spans="1:8" s="167" customFormat="1" ht="19.5" customHeight="1">
      <c r="A28" s="283"/>
      <c r="B28" s="295"/>
      <c r="C28" s="275"/>
      <c r="D28" s="172" t="s">
        <v>3</v>
      </c>
      <c r="E28" s="175">
        <v>0</v>
      </c>
      <c r="F28" s="175">
        <v>0</v>
      </c>
      <c r="G28" s="175">
        <v>0</v>
      </c>
      <c r="H28" s="176">
        <f t="shared" si="3"/>
        <v>0</v>
      </c>
    </row>
    <row r="29" spans="1:8" s="167" customFormat="1" ht="19.5" customHeight="1">
      <c r="A29" s="283"/>
      <c r="B29" s="295"/>
      <c r="C29" s="275"/>
      <c r="D29" s="172" t="s">
        <v>4</v>
      </c>
      <c r="E29" s="175">
        <f>E27-E28</f>
        <v>0</v>
      </c>
      <c r="F29" s="175">
        <f>F27-F28</f>
        <v>0</v>
      </c>
      <c r="G29" s="175">
        <f>G27-G28</f>
        <v>0</v>
      </c>
      <c r="H29" s="176">
        <f t="shared" si="3"/>
        <v>0</v>
      </c>
    </row>
    <row r="30" spans="1:8" s="167" customFormat="1" ht="19.5" customHeight="1">
      <c r="A30" s="283"/>
      <c r="B30" s="295"/>
      <c r="C30" s="297" t="s">
        <v>149</v>
      </c>
      <c r="D30" s="172" t="s">
        <v>2</v>
      </c>
      <c r="E30" s="175"/>
      <c r="F30" s="175">
        <v>0</v>
      </c>
      <c r="G30" s="175">
        <v>0</v>
      </c>
      <c r="H30" s="176">
        <f t="shared" si="3"/>
        <v>0</v>
      </c>
    </row>
    <row r="31" spans="1:8" s="167" customFormat="1" ht="19.5" customHeight="1">
      <c r="A31" s="283"/>
      <c r="B31" s="295"/>
      <c r="C31" s="275"/>
      <c r="D31" s="172" t="s">
        <v>3</v>
      </c>
      <c r="E31" s="175">
        <v>0</v>
      </c>
      <c r="F31" s="175">
        <v>0</v>
      </c>
      <c r="G31" s="175">
        <v>0</v>
      </c>
      <c r="H31" s="176">
        <f t="shared" si="3"/>
        <v>0</v>
      </c>
    </row>
    <row r="32" spans="1:8" s="167" customFormat="1" ht="19.5" customHeight="1">
      <c r="A32" s="283"/>
      <c r="B32" s="295"/>
      <c r="C32" s="275"/>
      <c r="D32" s="172" t="s">
        <v>4</v>
      </c>
      <c r="E32" s="175">
        <f>E30-E31</f>
        <v>0</v>
      </c>
      <c r="F32" s="175">
        <f>F30-F31</f>
        <v>0</v>
      </c>
      <c r="G32" s="175">
        <f>G30-G31</f>
        <v>0</v>
      </c>
      <c r="H32" s="176">
        <f t="shared" si="3"/>
        <v>0</v>
      </c>
    </row>
    <row r="33" spans="1:8" s="167" customFormat="1" ht="19.5" customHeight="1">
      <c r="A33" s="283"/>
      <c r="B33" s="295"/>
      <c r="C33" s="275" t="s">
        <v>128</v>
      </c>
      <c r="D33" s="172" t="s">
        <v>2</v>
      </c>
      <c r="E33" s="175">
        <v>0</v>
      </c>
      <c r="F33" s="175">
        <v>0</v>
      </c>
      <c r="G33" s="175"/>
      <c r="H33" s="176">
        <f t="shared" si="3"/>
        <v>0</v>
      </c>
    </row>
    <row r="34" spans="1:8" s="167" customFormat="1" ht="19.5" customHeight="1">
      <c r="A34" s="283"/>
      <c r="B34" s="295"/>
      <c r="C34" s="275"/>
      <c r="D34" s="172" t="s">
        <v>3</v>
      </c>
      <c r="E34" s="175">
        <v>0</v>
      </c>
      <c r="F34" s="175">
        <v>0</v>
      </c>
      <c r="G34" s="175"/>
      <c r="H34" s="176">
        <f t="shared" si="3"/>
        <v>0</v>
      </c>
    </row>
    <row r="35" spans="1:8" s="167" customFormat="1" ht="19.5" customHeight="1" thickBot="1">
      <c r="A35" s="284"/>
      <c r="B35" s="296"/>
      <c r="C35" s="298"/>
      <c r="D35" s="181" t="s">
        <v>4</v>
      </c>
      <c r="E35" s="182">
        <f>E33-E34</f>
        <v>0</v>
      </c>
      <c r="F35" s="182">
        <f>F33-F34</f>
        <v>0</v>
      </c>
      <c r="G35" s="182">
        <f>G33-G34</f>
        <v>0</v>
      </c>
      <c r="H35" s="183">
        <f t="shared" si="3"/>
        <v>0</v>
      </c>
    </row>
    <row r="36" spans="1:8" s="184" customFormat="1" ht="19.5" customHeight="1">
      <c r="A36" s="282" t="s">
        <v>134</v>
      </c>
      <c r="B36" s="290" t="s">
        <v>150</v>
      </c>
      <c r="C36" s="289" t="s">
        <v>129</v>
      </c>
      <c r="D36" s="169" t="s">
        <v>2</v>
      </c>
      <c r="E36" s="170">
        <f>E39+E42+E45</f>
        <v>0</v>
      </c>
      <c r="F36" s="170">
        <f>F39+F42+F45</f>
        <v>708100</v>
      </c>
      <c r="G36" s="170"/>
      <c r="H36" s="171">
        <f>H39+H42+H45</f>
        <v>708100</v>
      </c>
    </row>
    <row r="37" spans="1:8" s="184" customFormat="1" ht="19.5" customHeight="1">
      <c r="A37" s="283"/>
      <c r="B37" s="291"/>
      <c r="C37" s="285"/>
      <c r="D37" s="172" t="s">
        <v>3</v>
      </c>
      <c r="E37" s="175">
        <f>E40+E43+E46</f>
        <v>0</v>
      </c>
      <c r="F37" s="175">
        <f>F40+F43+F46</f>
        <v>708100</v>
      </c>
      <c r="G37" s="175">
        <f>G46</f>
        <v>0</v>
      </c>
      <c r="H37" s="176">
        <f>H40+H43+H46</f>
        <v>708100</v>
      </c>
    </row>
    <row r="38" spans="1:8" s="184" customFormat="1" ht="19.5" customHeight="1">
      <c r="A38" s="283"/>
      <c r="B38" s="291"/>
      <c r="C38" s="285"/>
      <c r="D38" s="172" t="s">
        <v>4</v>
      </c>
      <c r="E38" s="175">
        <f>E36-E37</f>
        <v>0</v>
      </c>
      <c r="F38" s="175">
        <f>F36-F37</f>
        <v>0</v>
      </c>
      <c r="G38" s="175">
        <f>G36-G37</f>
        <v>0</v>
      </c>
      <c r="H38" s="176">
        <f>H36-H37</f>
        <v>0</v>
      </c>
    </row>
    <row r="39" spans="1:8" s="184" customFormat="1" ht="19.5" customHeight="1">
      <c r="A39" s="283"/>
      <c r="B39" s="291"/>
      <c r="C39" s="285" t="s">
        <v>67</v>
      </c>
      <c r="D39" s="172" t="s">
        <v>2</v>
      </c>
      <c r="E39" s="175">
        <v>0</v>
      </c>
      <c r="F39" s="175">
        <v>708100</v>
      </c>
      <c r="G39" s="175">
        <v>0</v>
      </c>
      <c r="H39" s="176">
        <f>E39+F39+G39</f>
        <v>708100</v>
      </c>
    </row>
    <row r="40" spans="1:8" s="184" customFormat="1" ht="19.5" customHeight="1">
      <c r="A40" s="283"/>
      <c r="B40" s="291"/>
      <c r="C40" s="285"/>
      <c r="D40" s="172" t="s">
        <v>3</v>
      </c>
      <c r="E40" s="175">
        <v>0</v>
      </c>
      <c r="F40" s="175">
        <v>708100</v>
      </c>
      <c r="G40" s="175">
        <v>0</v>
      </c>
      <c r="H40" s="176">
        <f t="shared" ref="H40:H46" si="4">E40+F40+G40</f>
        <v>708100</v>
      </c>
    </row>
    <row r="41" spans="1:8" s="184" customFormat="1" ht="19.5" customHeight="1">
      <c r="A41" s="283"/>
      <c r="B41" s="291"/>
      <c r="C41" s="285"/>
      <c r="D41" s="172" t="s">
        <v>4</v>
      </c>
      <c r="E41" s="175">
        <f>E39-E40</f>
        <v>0</v>
      </c>
      <c r="F41" s="175">
        <f>F39-F40</f>
        <v>0</v>
      </c>
      <c r="G41" s="175">
        <v>0</v>
      </c>
      <c r="H41" s="176">
        <f>H39-H40</f>
        <v>0</v>
      </c>
    </row>
    <row r="42" spans="1:8" s="184" customFormat="1" ht="19.5" customHeight="1">
      <c r="A42" s="283"/>
      <c r="B42" s="291"/>
      <c r="C42" s="285" t="s">
        <v>68</v>
      </c>
      <c r="D42" s="172" t="s">
        <v>2</v>
      </c>
      <c r="E42" s="175">
        <v>0</v>
      </c>
      <c r="F42" s="175">
        <v>0</v>
      </c>
      <c r="G42" s="175">
        <v>0</v>
      </c>
      <c r="H42" s="176">
        <f t="shared" si="4"/>
        <v>0</v>
      </c>
    </row>
    <row r="43" spans="1:8" s="184" customFormat="1" ht="19.5" customHeight="1">
      <c r="A43" s="283"/>
      <c r="B43" s="291"/>
      <c r="C43" s="285"/>
      <c r="D43" s="172" t="s">
        <v>3</v>
      </c>
      <c r="E43" s="175">
        <v>0</v>
      </c>
      <c r="F43" s="175">
        <v>0</v>
      </c>
      <c r="G43" s="175">
        <v>0</v>
      </c>
      <c r="H43" s="176">
        <f t="shared" si="4"/>
        <v>0</v>
      </c>
    </row>
    <row r="44" spans="1:8" s="184" customFormat="1" ht="19.5" customHeight="1">
      <c r="A44" s="283"/>
      <c r="B44" s="291"/>
      <c r="C44" s="285"/>
      <c r="D44" s="172" t="s">
        <v>4</v>
      </c>
      <c r="E44" s="175">
        <f>E42-E43</f>
        <v>0</v>
      </c>
      <c r="F44" s="175">
        <v>0</v>
      </c>
      <c r="G44" s="175">
        <v>0</v>
      </c>
      <c r="H44" s="176">
        <f t="shared" si="4"/>
        <v>0</v>
      </c>
    </row>
    <row r="45" spans="1:8" s="184" customFormat="1" ht="19.5" customHeight="1">
      <c r="A45" s="283"/>
      <c r="B45" s="291"/>
      <c r="C45" s="285" t="s">
        <v>69</v>
      </c>
      <c r="D45" s="172" t="s">
        <v>2</v>
      </c>
      <c r="E45" s="175">
        <v>0</v>
      </c>
      <c r="F45" s="175">
        <v>0</v>
      </c>
      <c r="G45" s="175">
        <v>0</v>
      </c>
      <c r="H45" s="176">
        <f t="shared" si="4"/>
        <v>0</v>
      </c>
    </row>
    <row r="46" spans="1:8" s="184" customFormat="1" ht="19.5" customHeight="1">
      <c r="A46" s="283"/>
      <c r="B46" s="291"/>
      <c r="C46" s="285"/>
      <c r="D46" s="172" t="s">
        <v>3</v>
      </c>
      <c r="E46" s="175">
        <v>0</v>
      </c>
      <c r="F46" s="175"/>
      <c r="G46" s="175">
        <v>0</v>
      </c>
      <c r="H46" s="176">
        <f t="shared" si="4"/>
        <v>0</v>
      </c>
    </row>
    <row r="47" spans="1:8" s="184" customFormat="1" ht="19.5" customHeight="1">
      <c r="A47" s="283"/>
      <c r="B47" s="292"/>
      <c r="C47" s="285"/>
      <c r="D47" s="172" t="s">
        <v>4</v>
      </c>
      <c r="E47" s="175">
        <f>E45-E46</f>
        <v>0</v>
      </c>
      <c r="F47" s="175">
        <f>F45-F46</f>
        <v>0</v>
      </c>
      <c r="G47" s="175">
        <f>G45-G46</f>
        <v>0</v>
      </c>
      <c r="H47" s="176">
        <f>H45-H46</f>
        <v>0</v>
      </c>
    </row>
    <row r="48" spans="1:8" s="184" customFormat="1" ht="19.5" customHeight="1">
      <c r="A48" s="283"/>
      <c r="B48" s="285" t="s">
        <v>7</v>
      </c>
      <c r="C48" s="285" t="s">
        <v>129</v>
      </c>
      <c r="D48" s="172" t="s">
        <v>2</v>
      </c>
      <c r="E48" s="175">
        <f t="shared" ref="E48:H49" si="5">E51+E54+E57+E60+E63+E66</f>
        <v>0</v>
      </c>
      <c r="F48" s="175">
        <f>F51+F54+F57+F60+F63+F66</f>
        <v>2327430</v>
      </c>
      <c r="G48" s="175"/>
      <c r="H48" s="176">
        <f t="shared" si="5"/>
        <v>2327430</v>
      </c>
    </row>
    <row r="49" spans="1:8" s="184" customFormat="1" ht="19.5" customHeight="1">
      <c r="A49" s="283"/>
      <c r="B49" s="285"/>
      <c r="C49" s="285"/>
      <c r="D49" s="172" t="s">
        <v>3</v>
      </c>
      <c r="E49" s="175">
        <f t="shared" si="5"/>
        <v>0</v>
      </c>
      <c r="F49" s="175">
        <f>F52+F55+F58+F61+F64+F67</f>
        <v>2327430</v>
      </c>
      <c r="G49" s="175"/>
      <c r="H49" s="176">
        <f t="shared" si="5"/>
        <v>2327430</v>
      </c>
    </row>
    <row r="50" spans="1:8" s="184" customFormat="1" ht="19.5" customHeight="1">
      <c r="A50" s="283"/>
      <c r="B50" s="285"/>
      <c r="C50" s="285"/>
      <c r="D50" s="172" t="s">
        <v>4</v>
      </c>
      <c r="E50" s="175">
        <f>E48-E49</f>
        <v>0</v>
      </c>
      <c r="F50" s="175">
        <f>F48-F49</f>
        <v>0</v>
      </c>
      <c r="G50" s="175"/>
      <c r="H50" s="176">
        <f>H48-H49</f>
        <v>0</v>
      </c>
    </row>
    <row r="51" spans="1:8" s="184" customFormat="1" ht="19.5" customHeight="1">
      <c r="A51" s="283"/>
      <c r="B51" s="285"/>
      <c r="C51" s="285" t="s">
        <v>70</v>
      </c>
      <c r="D51" s="172" t="s">
        <v>2</v>
      </c>
      <c r="E51" s="175">
        <v>0</v>
      </c>
      <c r="F51" s="175"/>
      <c r="G51" s="175"/>
      <c r="H51" s="176">
        <f>E51+F51+G51</f>
        <v>0</v>
      </c>
    </row>
    <row r="52" spans="1:8" s="184" customFormat="1" ht="19.5" customHeight="1">
      <c r="A52" s="283"/>
      <c r="B52" s="285"/>
      <c r="C52" s="285"/>
      <c r="D52" s="172" t="s">
        <v>3</v>
      </c>
      <c r="E52" s="175">
        <v>0</v>
      </c>
      <c r="F52" s="175">
        <v>0</v>
      </c>
      <c r="G52" s="175"/>
      <c r="H52" s="176">
        <f t="shared" ref="H52:H68" si="6">E52+F52+G52</f>
        <v>0</v>
      </c>
    </row>
    <row r="53" spans="1:8" s="184" customFormat="1" ht="19.5" customHeight="1">
      <c r="A53" s="283"/>
      <c r="B53" s="285"/>
      <c r="C53" s="285"/>
      <c r="D53" s="172" t="s">
        <v>4</v>
      </c>
      <c r="E53" s="175">
        <f>E51-E52</f>
        <v>0</v>
      </c>
      <c r="F53" s="175">
        <f>F51-F52</f>
        <v>0</v>
      </c>
      <c r="G53" s="175"/>
      <c r="H53" s="176">
        <f t="shared" si="6"/>
        <v>0</v>
      </c>
    </row>
    <row r="54" spans="1:8" s="184" customFormat="1" ht="19.5" customHeight="1">
      <c r="A54" s="283"/>
      <c r="B54" s="285"/>
      <c r="C54" s="287" t="s">
        <v>71</v>
      </c>
      <c r="D54" s="172" t="s">
        <v>2</v>
      </c>
      <c r="E54" s="175">
        <v>0</v>
      </c>
      <c r="F54" s="175">
        <v>2327430</v>
      </c>
      <c r="G54" s="175"/>
      <c r="H54" s="176">
        <f t="shared" si="6"/>
        <v>2327430</v>
      </c>
    </row>
    <row r="55" spans="1:8" s="184" customFormat="1" ht="19.5" customHeight="1">
      <c r="A55" s="283"/>
      <c r="B55" s="285"/>
      <c r="C55" s="285"/>
      <c r="D55" s="172" t="s">
        <v>3</v>
      </c>
      <c r="E55" s="175">
        <v>0</v>
      </c>
      <c r="F55" s="175">
        <v>2327430</v>
      </c>
      <c r="G55" s="175"/>
      <c r="H55" s="176">
        <f t="shared" si="6"/>
        <v>2327430</v>
      </c>
    </row>
    <row r="56" spans="1:8" s="184" customFormat="1" ht="19.5" customHeight="1">
      <c r="A56" s="283"/>
      <c r="B56" s="285"/>
      <c r="C56" s="285"/>
      <c r="D56" s="172" t="s">
        <v>4</v>
      </c>
      <c r="E56" s="175">
        <f>E54-E55</f>
        <v>0</v>
      </c>
      <c r="F56" s="175">
        <f>F54-F55</f>
        <v>0</v>
      </c>
      <c r="G56" s="175">
        <f>G54-G55</f>
        <v>0</v>
      </c>
      <c r="H56" s="176">
        <f>H54-H55</f>
        <v>0</v>
      </c>
    </row>
    <row r="57" spans="1:8" s="184" customFormat="1" ht="19.5" customHeight="1">
      <c r="A57" s="283"/>
      <c r="B57" s="285"/>
      <c r="C57" s="285" t="s">
        <v>130</v>
      </c>
      <c r="D57" s="172" t="s">
        <v>2</v>
      </c>
      <c r="E57" s="175">
        <v>0</v>
      </c>
      <c r="F57" s="175">
        <v>0</v>
      </c>
      <c r="G57" s="175"/>
      <c r="H57" s="176">
        <f t="shared" si="6"/>
        <v>0</v>
      </c>
    </row>
    <row r="58" spans="1:8" s="184" customFormat="1" ht="19.5" customHeight="1">
      <c r="A58" s="283"/>
      <c r="B58" s="285"/>
      <c r="C58" s="285"/>
      <c r="D58" s="172" t="s">
        <v>3</v>
      </c>
      <c r="E58" s="175">
        <v>0</v>
      </c>
      <c r="F58" s="175">
        <v>0</v>
      </c>
      <c r="G58" s="175"/>
      <c r="H58" s="176">
        <f t="shared" si="6"/>
        <v>0</v>
      </c>
    </row>
    <row r="59" spans="1:8" s="184" customFormat="1" ht="19.5" customHeight="1">
      <c r="A59" s="283"/>
      <c r="B59" s="285"/>
      <c r="C59" s="285"/>
      <c r="D59" s="172" t="s">
        <v>4</v>
      </c>
      <c r="E59" s="175">
        <f>E57-E58</f>
        <v>0</v>
      </c>
      <c r="F59" s="175">
        <f>F57-F58</f>
        <v>0</v>
      </c>
      <c r="G59" s="175">
        <f>G57-G58</f>
        <v>0</v>
      </c>
      <c r="H59" s="176">
        <f t="shared" si="6"/>
        <v>0</v>
      </c>
    </row>
    <row r="60" spans="1:8" s="184" customFormat="1" ht="19.5" customHeight="1">
      <c r="A60" s="283"/>
      <c r="B60" s="285"/>
      <c r="C60" s="285" t="s">
        <v>131</v>
      </c>
      <c r="D60" s="172" t="s">
        <v>2</v>
      </c>
      <c r="E60" s="175">
        <v>0</v>
      </c>
      <c r="F60" s="175">
        <v>0</v>
      </c>
      <c r="G60" s="175"/>
      <c r="H60" s="176">
        <f t="shared" si="6"/>
        <v>0</v>
      </c>
    </row>
    <row r="61" spans="1:8" s="184" customFormat="1" ht="19.5" customHeight="1">
      <c r="A61" s="283"/>
      <c r="B61" s="285"/>
      <c r="C61" s="285"/>
      <c r="D61" s="172" t="s">
        <v>3</v>
      </c>
      <c r="E61" s="175">
        <v>0</v>
      </c>
      <c r="F61" s="175"/>
      <c r="G61" s="175"/>
      <c r="H61" s="176">
        <f t="shared" si="6"/>
        <v>0</v>
      </c>
    </row>
    <row r="62" spans="1:8" s="184" customFormat="1" ht="19.5" customHeight="1">
      <c r="A62" s="283"/>
      <c r="B62" s="285"/>
      <c r="C62" s="285"/>
      <c r="D62" s="172" t="s">
        <v>4</v>
      </c>
      <c r="E62" s="175">
        <f>E60-E61</f>
        <v>0</v>
      </c>
      <c r="F62" s="175">
        <f>F60-F61</f>
        <v>0</v>
      </c>
      <c r="G62" s="175">
        <f>G60-G61</f>
        <v>0</v>
      </c>
      <c r="H62" s="176">
        <f t="shared" si="6"/>
        <v>0</v>
      </c>
    </row>
    <row r="63" spans="1:8" s="184" customFormat="1" ht="19.5" customHeight="1">
      <c r="A63" s="283"/>
      <c r="B63" s="285"/>
      <c r="C63" s="285" t="s">
        <v>72</v>
      </c>
      <c r="D63" s="172" t="s">
        <v>2</v>
      </c>
      <c r="E63" s="175">
        <v>0</v>
      </c>
      <c r="F63" s="175">
        <v>0</v>
      </c>
      <c r="G63" s="175"/>
      <c r="H63" s="176">
        <f t="shared" si="6"/>
        <v>0</v>
      </c>
    </row>
    <row r="64" spans="1:8" s="184" customFormat="1" ht="19.5" customHeight="1">
      <c r="A64" s="283"/>
      <c r="B64" s="285"/>
      <c r="C64" s="285"/>
      <c r="D64" s="172" t="s">
        <v>3</v>
      </c>
      <c r="E64" s="175">
        <v>0</v>
      </c>
      <c r="F64" s="175"/>
      <c r="G64" s="175"/>
      <c r="H64" s="176">
        <f t="shared" si="6"/>
        <v>0</v>
      </c>
    </row>
    <row r="65" spans="1:8" s="184" customFormat="1" ht="19.5" customHeight="1">
      <c r="A65" s="283"/>
      <c r="B65" s="285"/>
      <c r="C65" s="285"/>
      <c r="D65" s="172" t="s">
        <v>4</v>
      </c>
      <c r="E65" s="175">
        <f>E63-E64</f>
        <v>0</v>
      </c>
      <c r="F65" s="175">
        <f>F63-F64</f>
        <v>0</v>
      </c>
      <c r="G65" s="175"/>
      <c r="H65" s="176">
        <f t="shared" si="6"/>
        <v>0</v>
      </c>
    </row>
    <row r="66" spans="1:8" s="184" customFormat="1" ht="19.5" customHeight="1">
      <c r="A66" s="283"/>
      <c r="B66" s="285"/>
      <c r="C66" s="285" t="s">
        <v>73</v>
      </c>
      <c r="D66" s="172" t="s">
        <v>2</v>
      </c>
      <c r="E66" s="175">
        <v>0</v>
      </c>
      <c r="F66" s="175"/>
      <c r="G66" s="175"/>
      <c r="H66" s="176">
        <f t="shared" si="6"/>
        <v>0</v>
      </c>
    </row>
    <row r="67" spans="1:8" s="184" customFormat="1" ht="19.5" customHeight="1">
      <c r="A67" s="283"/>
      <c r="B67" s="285"/>
      <c r="C67" s="285"/>
      <c r="D67" s="172" t="s">
        <v>3</v>
      </c>
      <c r="E67" s="175">
        <v>0</v>
      </c>
      <c r="F67" s="175"/>
      <c r="G67" s="175"/>
      <c r="H67" s="176">
        <f t="shared" si="6"/>
        <v>0</v>
      </c>
    </row>
    <row r="68" spans="1:8" s="184" customFormat="1" ht="19.5" customHeight="1" thickBot="1">
      <c r="A68" s="284"/>
      <c r="B68" s="286"/>
      <c r="C68" s="286"/>
      <c r="D68" s="181" t="s">
        <v>4</v>
      </c>
      <c r="E68" s="182">
        <f>E66-E67</f>
        <v>0</v>
      </c>
      <c r="F68" s="182"/>
      <c r="G68" s="182"/>
      <c r="H68" s="183">
        <f t="shared" si="6"/>
        <v>0</v>
      </c>
    </row>
    <row r="69" spans="1:8" s="184" customFormat="1" ht="19.5" customHeight="1">
      <c r="A69" s="282" t="s">
        <v>74</v>
      </c>
      <c r="B69" s="274" t="s">
        <v>15</v>
      </c>
      <c r="C69" s="274"/>
      <c r="D69" s="169" t="s">
        <v>2</v>
      </c>
      <c r="E69" s="170">
        <f>E72</f>
        <v>0</v>
      </c>
      <c r="F69" s="170">
        <f>F72</f>
        <v>14754653</v>
      </c>
      <c r="G69" s="170"/>
      <c r="H69" s="171">
        <f>H72</f>
        <v>15598653</v>
      </c>
    </row>
    <row r="70" spans="1:8" s="184" customFormat="1" ht="19.5" customHeight="1">
      <c r="A70" s="283"/>
      <c r="B70" s="275"/>
      <c r="C70" s="275"/>
      <c r="D70" s="172" t="s">
        <v>3</v>
      </c>
      <c r="E70" s="173">
        <f>E73</f>
        <v>0</v>
      </c>
      <c r="F70" s="173">
        <f>F73</f>
        <v>14393800</v>
      </c>
      <c r="G70" s="173"/>
      <c r="H70" s="174">
        <f>H73</f>
        <v>15237800</v>
      </c>
    </row>
    <row r="71" spans="1:8" s="184" customFormat="1" ht="19.5" customHeight="1">
      <c r="A71" s="283"/>
      <c r="B71" s="275"/>
      <c r="C71" s="275"/>
      <c r="D71" s="172" t="s">
        <v>4</v>
      </c>
      <c r="E71" s="175">
        <f>E69-E70</f>
        <v>0</v>
      </c>
      <c r="F71" s="175">
        <f>F69-F70</f>
        <v>360853</v>
      </c>
      <c r="G71" s="175"/>
      <c r="H71" s="176">
        <f>H69-H70</f>
        <v>360853</v>
      </c>
    </row>
    <row r="72" spans="1:8" s="184" customFormat="1" ht="19.5" customHeight="1">
      <c r="A72" s="283"/>
      <c r="B72" s="287" t="s">
        <v>38</v>
      </c>
      <c r="C72" s="285" t="s">
        <v>129</v>
      </c>
      <c r="D72" s="172" t="s">
        <v>2</v>
      </c>
      <c r="E72" s="175">
        <f t="shared" ref="E72:H73" si="7">E75+E78+E81</f>
        <v>0</v>
      </c>
      <c r="F72" s="175">
        <f>F75+F78+F81</f>
        <v>14754653</v>
      </c>
      <c r="G72" s="175"/>
      <c r="H72" s="176">
        <f t="shared" si="7"/>
        <v>15598653</v>
      </c>
    </row>
    <row r="73" spans="1:8" s="184" customFormat="1" ht="19.5" customHeight="1">
      <c r="A73" s="283"/>
      <c r="B73" s="285"/>
      <c r="C73" s="285"/>
      <c r="D73" s="172" t="s">
        <v>3</v>
      </c>
      <c r="E73" s="175">
        <f t="shared" si="7"/>
        <v>0</v>
      </c>
      <c r="F73" s="175">
        <f>F76+F79+F82</f>
        <v>14393800</v>
      </c>
      <c r="G73" s="175"/>
      <c r="H73" s="176">
        <f t="shared" si="7"/>
        <v>15237800</v>
      </c>
    </row>
    <row r="74" spans="1:8" s="184" customFormat="1" ht="19.5" customHeight="1">
      <c r="A74" s="283"/>
      <c r="B74" s="285"/>
      <c r="C74" s="285"/>
      <c r="D74" s="172" t="s">
        <v>4</v>
      </c>
      <c r="E74" s="175">
        <f>E72-E73</f>
        <v>0</v>
      </c>
      <c r="F74" s="175">
        <f>F72-F73</f>
        <v>360853</v>
      </c>
      <c r="G74" s="175"/>
      <c r="H74" s="176">
        <f>E74+F74+G74</f>
        <v>360853</v>
      </c>
    </row>
    <row r="75" spans="1:8" s="184" customFormat="1" ht="19.5" customHeight="1">
      <c r="A75" s="283"/>
      <c r="B75" s="285"/>
      <c r="C75" s="287" t="s">
        <v>38</v>
      </c>
      <c r="D75" s="172" t="s">
        <v>2</v>
      </c>
      <c r="E75" s="175">
        <v>0</v>
      </c>
      <c r="F75" s="175">
        <v>11141153</v>
      </c>
      <c r="G75" s="175">
        <v>844000</v>
      </c>
      <c r="H75" s="176">
        <f>E75+F75+G75</f>
        <v>11985153</v>
      </c>
    </row>
    <row r="76" spans="1:8" s="184" customFormat="1" ht="19.5" customHeight="1">
      <c r="A76" s="283"/>
      <c r="B76" s="285"/>
      <c r="C76" s="285"/>
      <c r="D76" s="172" t="s">
        <v>3</v>
      </c>
      <c r="E76" s="175">
        <v>0</v>
      </c>
      <c r="F76" s="175">
        <v>10780300</v>
      </c>
      <c r="G76" s="175">
        <v>844000</v>
      </c>
      <c r="H76" s="176">
        <f t="shared" ref="H76:H82" si="8">E76+F76+G76</f>
        <v>11624300</v>
      </c>
    </row>
    <row r="77" spans="1:8" s="184" customFormat="1" ht="19.5" customHeight="1">
      <c r="A77" s="283"/>
      <c r="B77" s="285"/>
      <c r="C77" s="285"/>
      <c r="D77" s="172" t="s">
        <v>4</v>
      </c>
      <c r="E77" s="175">
        <v>0</v>
      </c>
      <c r="F77" s="175">
        <f>F75-F76</f>
        <v>360853</v>
      </c>
      <c r="G77" s="175"/>
      <c r="H77" s="176">
        <f>E77+F77+G77</f>
        <v>360853</v>
      </c>
    </row>
    <row r="78" spans="1:8" s="184" customFormat="1" ht="19.5" customHeight="1">
      <c r="A78" s="283"/>
      <c r="B78" s="285"/>
      <c r="C78" s="287" t="s">
        <v>75</v>
      </c>
      <c r="D78" s="172" t="s">
        <v>2</v>
      </c>
      <c r="E78" s="175">
        <v>0</v>
      </c>
      <c r="F78" s="175">
        <v>0</v>
      </c>
      <c r="G78" s="175"/>
      <c r="H78" s="176">
        <f t="shared" si="8"/>
        <v>0</v>
      </c>
    </row>
    <row r="79" spans="1:8" s="184" customFormat="1" ht="19.5" customHeight="1">
      <c r="A79" s="283"/>
      <c r="B79" s="285"/>
      <c r="C79" s="285"/>
      <c r="D79" s="172" t="s">
        <v>3</v>
      </c>
      <c r="E79" s="175">
        <v>0</v>
      </c>
      <c r="F79" s="175"/>
      <c r="G79" s="175"/>
      <c r="H79" s="176">
        <f t="shared" si="8"/>
        <v>0</v>
      </c>
    </row>
    <row r="80" spans="1:8" s="184" customFormat="1" ht="19.5" customHeight="1">
      <c r="A80" s="283"/>
      <c r="B80" s="285"/>
      <c r="C80" s="285"/>
      <c r="D80" s="172" t="s">
        <v>4</v>
      </c>
      <c r="E80" s="175">
        <v>0</v>
      </c>
      <c r="F80" s="175">
        <f>F78-F79</f>
        <v>0</v>
      </c>
      <c r="G80" s="175"/>
      <c r="H80" s="176">
        <f>E80+F80+G80</f>
        <v>0</v>
      </c>
    </row>
    <row r="81" spans="1:8" s="184" customFormat="1" ht="19.5" customHeight="1">
      <c r="A81" s="283"/>
      <c r="B81" s="285"/>
      <c r="C81" s="287" t="s">
        <v>76</v>
      </c>
      <c r="D81" s="172" t="s">
        <v>2</v>
      </c>
      <c r="E81" s="175">
        <v>0</v>
      </c>
      <c r="F81" s="175">
        <v>3613500</v>
      </c>
      <c r="G81" s="175"/>
      <c r="H81" s="176">
        <f t="shared" si="8"/>
        <v>3613500</v>
      </c>
    </row>
    <row r="82" spans="1:8" s="184" customFormat="1" ht="19.5" customHeight="1">
      <c r="A82" s="283"/>
      <c r="B82" s="285"/>
      <c r="C82" s="285"/>
      <c r="D82" s="172" t="s">
        <v>3</v>
      </c>
      <c r="E82" s="175">
        <v>0</v>
      </c>
      <c r="F82" s="175">
        <v>3613500</v>
      </c>
      <c r="G82" s="175"/>
      <c r="H82" s="176">
        <f t="shared" si="8"/>
        <v>3613500</v>
      </c>
    </row>
    <row r="83" spans="1:8" s="184" customFormat="1" ht="19.5" customHeight="1" thickBot="1">
      <c r="A83" s="284"/>
      <c r="B83" s="286"/>
      <c r="C83" s="286"/>
      <c r="D83" s="181" t="s">
        <v>4</v>
      </c>
      <c r="E83" s="182">
        <v>0</v>
      </c>
      <c r="F83" s="182">
        <v>0</v>
      </c>
      <c r="G83" s="182"/>
      <c r="H83" s="183">
        <f>E83+F83+G83</f>
        <v>0</v>
      </c>
    </row>
    <row r="84" spans="1:8" s="184" customFormat="1" ht="19.5" customHeight="1">
      <c r="A84" s="276" t="s">
        <v>77</v>
      </c>
      <c r="B84" s="274" t="s">
        <v>15</v>
      </c>
      <c r="C84" s="274"/>
      <c r="D84" s="169" t="s">
        <v>2</v>
      </c>
      <c r="E84" s="170">
        <f t="shared" ref="E84:H85" si="9">E87+E93</f>
        <v>0</v>
      </c>
      <c r="F84" s="170">
        <v>0</v>
      </c>
      <c r="G84" s="170"/>
      <c r="H84" s="171">
        <f t="shared" si="9"/>
        <v>0</v>
      </c>
    </row>
    <row r="85" spans="1:8" s="184" customFormat="1" ht="19.5" customHeight="1">
      <c r="A85" s="277"/>
      <c r="B85" s="275"/>
      <c r="C85" s="275"/>
      <c r="D85" s="172" t="s">
        <v>3</v>
      </c>
      <c r="E85" s="173">
        <f t="shared" si="9"/>
        <v>0</v>
      </c>
      <c r="F85" s="173">
        <v>0</v>
      </c>
      <c r="G85" s="173"/>
      <c r="H85" s="174">
        <f t="shared" si="9"/>
        <v>0</v>
      </c>
    </row>
    <row r="86" spans="1:8" s="184" customFormat="1" ht="19.5" customHeight="1">
      <c r="A86" s="277"/>
      <c r="B86" s="275"/>
      <c r="C86" s="275"/>
      <c r="D86" s="172" t="s">
        <v>4</v>
      </c>
      <c r="E86" s="175">
        <f>E84-E85</f>
        <v>0</v>
      </c>
      <c r="F86" s="175">
        <v>0</v>
      </c>
      <c r="G86" s="175"/>
      <c r="H86" s="176">
        <f>E86+F86</f>
        <v>0</v>
      </c>
    </row>
    <row r="87" spans="1:8" s="184" customFormat="1" ht="19.5" customHeight="1">
      <c r="A87" s="277"/>
      <c r="B87" s="287" t="s">
        <v>151</v>
      </c>
      <c r="C87" s="285" t="s">
        <v>129</v>
      </c>
      <c r="D87" s="172" t="s">
        <v>2</v>
      </c>
      <c r="E87" s="175">
        <f t="shared" ref="E87:H88" si="10">E90</f>
        <v>0</v>
      </c>
      <c r="F87" s="175">
        <v>0</v>
      </c>
      <c r="G87" s="175"/>
      <c r="H87" s="176">
        <f t="shared" si="10"/>
        <v>0</v>
      </c>
    </row>
    <row r="88" spans="1:8" s="184" customFormat="1" ht="19.5" customHeight="1">
      <c r="A88" s="277"/>
      <c r="B88" s="285"/>
      <c r="C88" s="285"/>
      <c r="D88" s="172" t="s">
        <v>3</v>
      </c>
      <c r="E88" s="175">
        <f t="shared" si="10"/>
        <v>0</v>
      </c>
      <c r="F88" s="175">
        <v>0</v>
      </c>
      <c r="G88" s="175"/>
      <c r="H88" s="176">
        <f t="shared" si="10"/>
        <v>0</v>
      </c>
    </row>
    <row r="89" spans="1:8" s="184" customFormat="1" ht="19.5" customHeight="1">
      <c r="A89" s="277"/>
      <c r="B89" s="285"/>
      <c r="C89" s="285"/>
      <c r="D89" s="172" t="s">
        <v>4</v>
      </c>
      <c r="E89" s="175">
        <f>E87-E88</f>
        <v>0</v>
      </c>
      <c r="F89" s="175">
        <v>0</v>
      </c>
      <c r="G89" s="175"/>
      <c r="H89" s="176">
        <f>E89+F89</f>
        <v>0</v>
      </c>
    </row>
    <row r="90" spans="1:8" s="184" customFormat="1" ht="19.5" customHeight="1">
      <c r="A90" s="277"/>
      <c r="B90" s="285"/>
      <c r="C90" s="287" t="s">
        <v>152</v>
      </c>
      <c r="D90" s="172" t="s">
        <v>2</v>
      </c>
      <c r="E90" s="175">
        <v>0</v>
      </c>
      <c r="F90" s="175">
        <v>0</v>
      </c>
      <c r="G90" s="175"/>
      <c r="H90" s="176">
        <f>E90+F90</f>
        <v>0</v>
      </c>
    </row>
    <row r="91" spans="1:8" s="184" customFormat="1" ht="19.5" customHeight="1">
      <c r="A91" s="277"/>
      <c r="B91" s="285"/>
      <c r="C91" s="285"/>
      <c r="D91" s="172" t="s">
        <v>3</v>
      </c>
      <c r="E91" s="175">
        <v>0</v>
      </c>
      <c r="F91" s="175">
        <v>0</v>
      </c>
      <c r="G91" s="175"/>
      <c r="H91" s="176">
        <f>E91+F91</f>
        <v>0</v>
      </c>
    </row>
    <row r="92" spans="1:8" s="184" customFormat="1" ht="19.5" customHeight="1">
      <c r="A92" s="277"/>
      <c r="B92" s="285"/>
      <c r="C92" s="285"/>
      <c r="D92" s="172" t="s">
        <v>4</v>
      </c>
      <c r="E92" s="175">
        <f>E90-E91</f>
        <v>0</v>
      </c>
      <c r="F92" s="175">
        <v>0</v>
      </c>
      <c r="G92" s="175"/>
      <c r="H92" s="176">
        <f>E92+F92</f>
        <v>0</v>
      </c>
    </row>
    <row r="93" spans="1:8" s="184" customFormat="1" ht="19.5" customHeight="1">
      <c r="A93" s="277"/>
      <c r="B93" s="287" t="s">
        <v>153</v>
      </c>
      <c r="C93" s="285" t="s">
        <v>129</v>
      </c>
      <c r="D93" s="172" t="s">
        <v>2</v>
      </c>
      <c r="E93" s="175">
        <f>E96</f>
        <v>0</v>
      </c>
      <c r="F93" s="175">
        <v>0</v>
      </c>
      <c r="G93" s="175"/>
      <c r="H93" s="176">
        <f>H96</f>
        <v>0</v>
      </c>
    </row>
    <row r="94" spans="1:8" s="184" customFormat="1" ht="19.5" customHeight="1">
      <c r="A94" s="277"/>
      <c r="B94" s="285"/>
      <c r="C94" s="285"/>
      <c r="D94" s="172" t="s">
        <v>3</v>
      </c>
      <c r="E94" s="175">
        <f>E97</f>
        <v>0</v>
      </c>
      <c r="F94" s="175">
        <v>0</v>
      </c>
      <c r="G94" s="175"/>
      <c r="H94" s="176">
        <f>H97</f>
        <v>0</v>
      </c>
    </row>
    <row r="95" spans="1:8" s="184" customFormat="1" ht="19.5" customHeight="1">
      <c r="A95" s="277"/>
      <c r="B95" s="285"/>
      <c r="C95" s="285"/>
      <c r="D95" s="172" t="s">
        <v>4</v>
      </c>
      <c r="E95" s="175">
        <f>E93-E94</f>
        <v>0</v>
      </c>
      <c r="F95" s="175">
        <v>0</v>
      </c>
      <c r="G95" s="175"/>
      <c r="H95" s="176">
        <f>E95+F95</f>
        <v>0</v>
      </c>
    </row>
    <row r="96" spans="1:8" s="184" customFormat="1" ht="19.5" customHeight="1">
      <c r="A96" s="277"/>
      <c r="B96" s="285"/>
      <c r="C96" s="287" t="s">
        <v>154</v>
      </c>
      <c r="D96" s="172" t="s">
        <v>2</v>
      </c>
      <c r="E96" s="175">
        <v>0</v>
      </c>
      <c r="F96" s="175">
        <v>0</v>
      </c>
      <c r="G96" s="175"/>
      <c r="H96" s="176">
        <f>E96+F96</f>
        <v>0</v>
      </c>
    </row>
    <row r="97" spans="1:8" s="184" customFormat="1" ht="19.5" customHeight="1">
      <c r="A97" s="277"/>
      <c r="B97" s="285"/>
      <c r="C97" s="285"/>
      <c r="D97" s="172" t="s">
        <v>3</v>
      </c>
      <c r="E97" s="175">
        <v>0</v>
      </c>
      <c r="F97" s="175">
        <v>0</v>
      </c>
      <c r="G97" s="175"/>
      <c r="H97" s="176">
        <f>E97+F97</f>
        <v>0</v>
      </c>
    </row>
    <row r="98" spans="1:8" s="184" customFormat="1" ht="19.5" customHeight="1" thickBot="1">
      <c r="A98" s="278"/>
      <c r="B98" s="286"/>
      <c r="C98" s="286"/>
      <c r="D98" s="181" t="s">
        <v>4</v>
      </c>
      <c r="E98" s="182">
        <f>E96-E97</f>
        <v>0</v>
      </c>
      <c r="F98" s="182">
        <v>0</v>
      </c>
      <c r="G98" s="182"/>
      <c r="H98" s="183">
        <f>E98+F98</f>
        <v>0</v>
      </c>
    </row>
    <row r="99" spans="1:8" s="184" customFormat="1" ht="19.5" customHeight="1">
      <c r="A99" s="282" t="s">
        <v>78</v>
      </c>
      <c r="B99" s="274" t="s">
        <v>15</v>
      </c>
      <c r="C99" s="274"/>
      <c r="D99" s="169" t="s">
        <v>2</v>
      </c>
      <c r="E99" s="170">
        <f>E102</f>
        <v>0</v>
      </c>
      <c r="F99" s="170">
        <f>F102</f>
        <v>0</v>
      </c>
      <c r="G99" s="170">
        <f>G102</f>
        <v>0</v>
      </c>
      <c r="H99" s="171">
        <f>H102</f>
        <v>0</v>
      </c>
    </row>
    <row r="100" spans="1:8" s="184" customFormat="1" ht="19.5" customHeight="1">
      <c r="A100" s="283"/>
      <c r="B100" s="275"/>
      <c r="C100" s="275"/>
      <c r="D100" s="172" t="s">
        <v>3</v>
      </c>
      <c r="E100" s="173">
        <v>0</v>
      </c>
      <c r="F100" s="173">
        <f>F103+F106</f>
        <v>0</v>
      </c>
      <c r="G100" s="173">
        <f>G103+G106</f>
        <v>0</v>
      </c>
      <c r="H100" s="174">
        <f>H103</f>
        <v>0</v>
      </c>
    </row>
    <row r="101" spans="1:8" s="184" customFormat="1" ht="19.5" customHeight="1">
      <c r="A101" s="283"/>
      <c r="B101" s="275"/>
      <c r="C101" s="275"/>
      <c r="D101" s="172" t="s">
        <v>4</v>
      </c>
      <c r="E101" s="175">
        <f>E99-E100</f>
        <v>0</v>
      </c>
      <c r="F101" s="175">
        <f>F99+F100</f>
        <v>0</v>
      </c>
      <c r="G101" s="175">
        <f>G99-G100</f>
        <v>0</v>
      </c>
      <c r="H101" s="176">
        <f>H99-H100</f>
        <v>0</v>
      </c>
    </row>
    <row r="102" spans="1:8" s="184" customFormat="1" ht="19.5" customHeight="1">
      <c r="A102" s="283"/>
      <c r="B102" s="285" t="s">
        <v>18</v>
      </c>
      <c r="C102" s="285" t="s">
        <v>129</v>
      </c>
      <c r="D102" s="172" t="s">
        <v>2</v>
      </c>
      <c r="E102" s="175">
        <f>E105</f>
        <v>0</v>
      </c>
      <c r="F102" s="175">
        <v>0</v>
      </c>
      <c r="G102" s="175"/>
      <c r="H102" s="176">
        <f t="shared" ref="H102:H107" si="11">E102+F102+G102</f>
        <v>0</v>
      </c>
    </row>
    <row r="103" spans="1:8" s="184" customFormat="1" ht="19.5" customHeight="1">
      <c r="A103" s="283"/>
      <c r="B103" s="285"/>
      <c r="C103" s="285"/>
      <c r="D103" s="172" t="s">
        <v>3</v>
      </c>
      <c r="E103" s="175">
        <f>E106</f>
        <v>0</v>
      </c>
      <c r="F103" s="175">
        <f>F106</f>
        <v>0</v>
      </c>
      <c r="G103" s="175">
        <f>G106</f>
        <v>0</v>
      </c>
      <c r="H103" s="176">
        <f t="shared" si="11"/>
        <v>0</v>
      </c>
    </row>
    <row r="104" spans="1:8" s="184" customFormat="1" ht="19.5" customHeight="1">
      <c r="A104" s="283"/>
      <c r="B104" s="285"/>
      <c r="C104" s="285"/>
      <c r="D104" s="172" t="s">
        <v>4</v>
      </c>
      <c r="E104" s="175">
        <f>E102-E103</f>
        <v>0</v>
      </c>
      <c r="F104" s="175">
        <f>F102-F103</f>
        <v>0</v>
      </c>
      <c r="G104" s="175">
        <f>G102-G103</f>
        <v>0</v>
      </c>
      <c r="H104" s="176">
        <f t="shared" si="11"/>
        <v>0</v>
      </c>
    </row>
    <row r="105" spans="1:8" s="184" customFormat="1" ht="19.5" customHeight="1">
      <c r="A105" s="283"/>
      <c r="B105" s="285"/>
      <c r="C105" s="287" t="s">
        <v>156</v>
      </c>
      <c r="D105" s="172" t="s">
        <v>2</v>
      </c>
      <c r="E105" s="175">
        <v>0</v>
      </c>
      <c r="F105" s="175">
        <v>0</v>
      </c>
      <c r="G105" s="175"/>
      <c r="H105" s="176">
        <f t="shared" si="11"/>
        <v>0</v>
      </c>
    </row>
    <row r="106" spans="1:8" s="184" customFormat="1" ht="19.5" customHeight="1">
      <c r="A106" s="283"/>
      <c r="B106" s="285"/>
      <c r="C106" s="285"/>
      <c r="D106" s="172" t="s">
        <v>3</v>
      </c>
      <c r="E106" s="175">
        <v>0</v>
      </c>
      <c r="F106" s="175"/>
      <c r="G106" s="175"/>
      <c r="H106" s="176">
        <f t="shared" si="11"/>
        <v>0</v>
      </c>
    </row>
    <row r="107" spans="1:8" s="184" customFormat="1" ht="19.5" customHeight="1" thickBot="1">
      <c r="A107" s="284"/>
      <c r="B107" s="286"/>
      <c r="C107" s="286"/>
      <c r="D107" s="181" t="s">
        <v>4</v>
      </c>
      <c r="E107" s="182">
        <f>E105-E106</f>
        <v>0</v>
      </c>
      <c r="F107" s="182">
        <f>F105-F106</f>
        <v>0</v>
      </c>
      <c r="G107" s="182">
        <f>G105-G106</f>
        <v>0</v>
      </c>
      <c r="H107" s="176">
        <f t="shared" si="11"/>
        <v>0</v>
      </c>
    </row>
    <row r="108" spans="1:8" s="184" customFormat="1" ht="19.5" customHeight="1">
      <c r="A108" s="276" t="s">
        <v>145</v>
      </c>
      <c r="B108" s="274" t="s">
        <v>15</v>
      </c>
      <c r="C108" s="274"/>
      <c r="D108" s="169" t="s">
        <v>2</v>
      </c>
      <c r="E108" s="170">
        <f>E111</f>
        <v>0</v>
      </c>
      <c r="F108" s="170"/>
      <c r="G108" s="170"/>
      <c r="H108" s="171">
        <f>H111</f>
        <v>0</v>
      </c>
    </row>
    <row r="109" spans="1:8" s="184" customFormat="1" ht="19.5" customHeight="1">
      <c r="A109" s="277"/>
      <c r="B109" s="275"/>
      <c r="C109" s="275"/>
      <c r="D109" s="172" t="s">
        <v>3</v>
      </c>
      <c r="E109" s="173">
        <v>0</v>
      </c>
      <c r="F109" s="173"/>
      <c r="G109" s="173"/>
      <c r="H109" s="174">
        <f>H112</f>
        <v>0</v>
      </c>
    </row>
    <row r="110" spans="1:8" s="184" customFormat="1" ht="19.5" customHeight="1">
      <c r="A110" s="277"/>
      <c r="B110" s="275"/>
      <c r="C110" s="275"/>
      <c r="D110" s="172" t="s">
        <v>4</v>
      </c>
      <c r="E110" s="175">
        <f>E108-E109</f>
        <v>0</v>
      </c>
      <c r="F110" s="175"/>
      <c r="G110" s="175"/>
      <c r="H110" s="176">
        <f>E110+F110</f>
        <v>0</v>
      </c>
    </row>
    <row r="111" spans="1:8" s="184" customFormat="1" ht="19.5" customHeight="1">
      <c r="A111" s="277"/>
      <c r="B111" s="287" t="s">
        <v>155</v>
      </c>
      <c r="C111" s="285" t="s">
        <v>129</v>
      </c>
      <c r="D111" s="172" t="s">
        <v>2</v>
      </c>
      <c r="E111" s="175">
        <f t="shared" ref="E111:H112" si="12">E114</f>
        <v>0</v>
      </c>
      <c r="F111" s="175"/>
      <c r="G111" s="175"/>
      <c r="H111" s="176">
        <f t="shared" si="12"/>
        <v>0</v>
      </c>
    </row>
    <row r="112" spans="1:8" s="184" customFormat="1" ht="19.5" customHeight="1">
      <c r="A112" s="277"/>
      <c r="B112" s="285"/>
      <c r="C112" s="285"/>
      <c r="D112" s="172" t="s">
        <v>3</v>
      </c>
      <c r="E112" s="175">
        <f t="shared" si="12"/>
        <v>0</v>
      </c>
      <c r="F112" s="175"/>
      <c r="G112" s="175"/>
      <c r="H112" s="176">
        <f t="shared" si="12"/>
        <v>0</v>
      </c>
    </row>
    <row r="113" spans="1:8" s="184" customFormat="1" ht="19.5" customHeight="1">
      <c r="A113" s="277"/>
      <c r="B113" s="285"/>
      <c r="C113" s="285"/>
      <c r="D113" s="172" t="s">
        <v>4</v>
      </c>
      <c r="E113" s="175">
        <f>E111-E112</f>
        <v>0</v>
      </c>
      <c r="F113" s="175"/>
      <c r="G113" s="175"/>
      <c r="H113" s="176">
        <f>E113+F113</f>
        <v>0</v>
      </c>
    </row>
    <row r="114" spans="1:8" s="184" customFormat="1" ht="19.5" customHeight="1">
      <c r="A114" s="277"/>
      <c r="B114" s="285"/>
      <c r="C114" s="287" t="s">
        <v>145</v>
      </c>
      <c r="D114" s="172" t="s">
        <v>2</v>
      </c>
      <c r="E114" s="175">
        <v>0</v>
      </c>
      <c r="F114" s="175"/>
      <c r="G114" s="175"/>
      <c r="H114" s="176">
        <f>E114+F114</f>
        <v>0</v>
      </c>
    </row>
    <row r="115" spans="1:8" s="184" customFormat="1" ht="19.5" customHeight="1">
      <c r="A115" s="277"/>
      <c r="B115" s="285"/>
      <c r="C115" s="285"/>
      <c r="D115" s="172" t="s">
        <v>3</v>
      </c>
      <c r="E115" s="175">
        <v>0</v>
      </c>
      <c r="F115" s="175"/>
      <c r="G115" s="175"/>
      <c r="H115" s="176">
        <f>E115+F115</f>
        <v>0</v>
      </c>
    </row>
    <row r="116" spans="1:8" s="184" customFormat="1" ht="19.5" customHeight="1" thickBot="1">
      <c r="A116" s="278"/>
      <c r="B116" s="286"/>
      <c r="C116" s="286"/>
      <c r="D116" s="181" t="s">
        <v>4</v>
      </c>
      <c r="E116" s="182">
        <f>E114-E115</f>
        <v>0</v>
      </c>
      <c r="F116" s="182"/>
      <c r="G116" s="182"/>
      <c r="H116" s="183">
        <f>E116+F116</f>
        <v>0</v>
      </c>
    </row>
    <row r="117" spans="1:8" s="184" customFormat="1" ht="19.5" customHeight="1">
      <c r="A117" s="276" t="s">
        <v>79</v>
      </c>
      <c r="B117" s="274" t="s">
        <v>15</v>
      </c>
      <c r="C117" s="274"/>
      <c r="D117" s="169" t="s">
        <v>2</v>
      </c>
      <c r="E117" s="170">
        <f>E120</f>
        <v>0</v>
      </c>
      <c r="F117" s="170"/>
      <c r="G117" s="170"/>
      <c r="H117" s="171">
        <f>H120</f>
        <v>0</v>
      </c>
    </row>
    <row r="118" spans="1:8" s="184" customFormat="1" ht="19.5" customHeight="1">
      <c r="A118" s="277"/>
      <c r="B118" s="275"/>
      <c r="C118" s="275"/>
      <c r="D118" s="172" t="s">
        <v>3</v>
      </c>
      <c r="E118" s="173">
        <v>0</v>
      </c>
      <c r="F118" s="173"/>
      <c r="G118" s="173"/>
      <c r="H118" s="174">
        <f>H121</f>
        <v>0</v>
      </c>
    </row>
    <row r="119" spans="1:8" s="184" customFormat="1" ht="19.5" customHeight="1">
      <c r="A119" s="277"/>
      <c r="B119" s="275"/>
      <c r="C119" s="275"/>
      <c r="D119" s="172" t="s">
        <v>4</v>
      </c>
      <c r="E119" s="175">
        <f>E117-E118</f>
        <v>0</v>
      </c>
      <c r="F119" s="175"/>
      <c r="G119" s="175"/>
      <c r="H119" s="176">
        <f>E119+F119</f>
        <v>0</v>
      </c>
    </row>
    <row r="120" spans="1:8" s="184" customFormat="1" ht="19.5" customHeight="1">
      <c r="A120" s="277"/>
      <c r="B120" s="287" t="s">
        <v>157</v>
      </c>
      <c r="C120" s="285" t="s">
        <v>129</v>
      </c>
      <c r="D120" s="172" t="s">
        <v>2</v>
      </c>
      <c r="E120" s="175">
        <f t="shared" ref="E120:H121" si="13">E126</f>
        <v>0</v>
      </c>
      <c r="F120" s="175"/>
      <c r="G120" s="175"/>
      <c r="H120" s="176">
        <f t="shared" si="13"/>
        <v>0</v>
      </c>
    </row>
    <row r="121" spans="1:8" s="184" customFormat="1" ht="19.5" customHeight="1">
      <c r="A121" s="277"/>
      <c r="B121" s="285"/>
      <c r="C121" s="285"/>
      <c r="D121" s="172" t="s">
        <v>3</v>
      </c>
      <c r="E121" s="175">
        <f t="shared" si="13"/>
        <v>0</v>
      </c>
      <c r="F121" s="175"/>
      <c r="G121" s="175"/>
      <c r="H121" s="176">
        <f t="shared" si="13"/>
        <v>0</v>
      </c>
    </row>
    <row r="122" spans="1:8" s="184" customFormat="1" ht="19.5" customHeight="1">
      <c r="A122" s="277"/>
      <c r="B122" s="285"/>
      <c r="C122" s="285"/>
      <c r="D122" s="172" t="s">
        <v>4</v>
      </c>
      <c r="E122" s="175">
        <f>E120-E121</f>
        <v>0</v>
      </c>
      <c r="F122" s="175"/>
      <c r="G122" s="175"/>
      <c r="H122" s="176">
        <f t="shared" ref="H122:H128" si="14">E122+F122</f>
        <v>0</v>
      </c>
    </row>
    <row r="123" spans="1:8" s="184" customFormat="1" ht="19.5" customHeight="1">
      <c r="A123" s="277"/>
      <c r="B123" s="285"/>
      <c r="C123" s="285" t="s">
        <v>132</v>
      </c>
      <c r="D123" s="172" t="s">
        <v>2</v>
      </c>
      <c r="E123" s="175">
        <v>0</v>
      </c>
      <c r="F123" s="175"/>
      <c r="G123" s="175"/>
      <c r="H123" s="176">
        <f t="shared" si="14"/>
        <v>0</v>
      </c>
    </row>
    <row r="124" spans="1:8" s="184" customFormat="1" ht="19.5" customHeight="1">
      <c r="A124" s="277"/>
      <c r="B124" s="285"/>
      <c r="C124" s="285"/>
      <c r="D124" s="172" t="s">
        <v>3</v>
      </c>
      <c r="E124" s="175">
        <v>0</v>
      </c>
      <c r="F124" s="175"/>
      <c r="G124" s="175"/>
      <c r="H124" s="176">
        <f t="shared" si="14"/>
        <v>0</v>
      </c>
    </row>
    <row r="125" spans="1:8" s="184" customFormat="1" ht="19.5" customHeight="1">
      <c r="A125" s="277"/>
      <c r="B125" s="285"/>
      <c r="C125" s="285"/>
      <c r="D125" s="172" t="s">
        <v>4</v>
      </c>
      <c r="E125" s="175">
        <f>E123-E124</f>
        <v>0</v>
      </c>
      <c r="F125" s="175"/>
      <c r="G125" s="175"/>
      <c r="H125" s="176">
        <f t="shared" si="14"/>
        <v>0</v>
      </c>
    </row>
    <row r="126" spans="1:8" s="184" customFormat="1" ht="19.5" customHeight="1">
      <c r="A126" s="277"/>
      <c r="B126" s="285"/>
      <c r="C126" s="285" t="s">
        <v>133</v>
      </c>
      <c r="D126" s="172" t="s">
        <v>2</v>
      </c>
      <c r="E126" s="175">
        <v>0</v>
      </c>
      <c r="F126" s="175"/>
      <c r="G126" s="175"/>
      <c r="H126" s="176">
        <f t="shared" si="14"/>
        <v>0</v>
      </c>
    </row>
    <row r="127" spans="1:8" s="184" customFormat="1" ht="19.5" customHeight="1">
      <c r="A127" s="277"/>
      <c r="B127" s="285"/>
      <c r="C127" s="285"/>
      <c r="D127" s="172" t="s">
        <v>3</v>
      </c>
      <c r="E127" s="175">
        <v>0</v>
      </c>
      <c r="F127" s="175"/>
      <c r="G127" s="175"/>
      <c r="H127" s="176">
        <f t="shared" si="14"/>
        <v>0</v>
      </c>
    </row>
    <row r="128" spans="1:8" s="184" customFormat="1" ht="19.5" customHeight="1" thickBot="1">
      <c r="A128" s="279"/>
      <c r="B128" s="288"/>
      <c r="C128" s="288"/>
      <c r="D128" s="177" t="s">
        <v>4</v>
      </c>
      <c r="E128" s="178">
        <f>E126-E127</f>
        <v>0</v>
      </c>
      <c r="F128" s="178"/>
      <c r="G128" s="178"/>
      <c r="H128" s="179">
        <f t="shared" si="14"/>
        <v>0</v>
      </c>
    </row>
    <row r="129" spans="1:8" s="184" customFormat="1" ht="19.5" customHeight="1">
      <c r="A129" s="276" t="s">
        <v>80</v>
      </c>
      <c r="B129" s="274" t="s">
        <v>15</v>
      </c>
      <c r="C129" s="274"/>
      <c r="D129" s="169" t="s">
        <v>2</v>
      </c>
      <c r="E129" s="170">
        <f>E132</f>
        <v>0</v>
      </c>
      <c r="F129" s="170">
        <f>F132</f>
        <v>0</v>
      </c>
      <c r="G129" s="170"/>
      <c r="H129" s="171">
        <f>E129+F129+G129</f>
        <v>0</v>
      </c>
    </row>
    <row r="130" spans="1:8" s="184" customFormat="1" ht="19.5" customHeight="1">
      <c r="A130" s="277"/>
      <c r="B130" s="275"/>
      <c r="C130" s="275"/>
      <c r="D130" s="172" t="s">
        <v>3</v>
      </c>
      <c r="E130" s="173">
        <v>0</v>
      </c>
      <c r="F130" s="173"/>
      <c r="G130" s="175"/>
      <c r="H130" s="176">
        <f t="shared" ref="H130:H137" si="15">E130+F130+G130</f>
        <v>0</v>
      </c>
    </row>
    <row r="131" spans="1:8" s="184" customFormat="1" ht="19.5" customHeight="1">
      <c r="A131" s="277"/>
      <c r="B131" s="275"/>
      <c r="C131" s="275"/>
      <c r="D131" s="172" t="s">
        <v>4</v>
      </c>
      <c r="E131" s="175">
        <f>E129-E130</f>
        <v>0</v>
      </c>
      <c r="F131" s="175">
        <f>F129-F130</f>
        <v>0</v>
      </c>
      <c r="G131" s="175"/>
      <c r="H131" s="176">
        <f t="shared" si="15"/>
        <v>0</v>
      </c>
    </row>
    <row r="132" spans="1:8" s="184" customFormat="1" ht="19.5" customHeight="1">
      <c r="A132" s="277"/>
      <c r="B132" s="285" t="s">
        <v>20</v>
      </c>
      <c r="C132" s="285" t="s">
        <v>129</v>
      </c>
      <c r="D132" s="172" t="s">
        <v>2</v>
      </c>
      <c r="E132" s="175">
        <f>E135</f>
        <v>0</v>
      </c>
      <c r="F132" s="175">
        <f>F135</f>
        <v>0</v>
      </c>
      <c r="G132" s="175"/>
      <c r="H132" s="176">
        <f t="shared" si="15"/>
        <v>0</v>
      </c>
    </row>
    <row r="133" spans="1:8" s="184" customFormat="1" ht="19.5" customHeight="1">
      <c r="A133" s="277"/>
      <c r="B133" s="285"/>
      <c r="C133" s="285"/>
      <c r="D133" s="172" t="s">
        <v>3</v>
      </c>
      <c r="E133" s="175">
        <f>E136</f>
        <v>0</v>
      </c>
      <c r="F133" s="175"/>
      <c r="G133" s="175"/>
      <c r="H133" s="176">
        <f t="shared" si="15"/>
        <v>0</v>
      </c>
    </row>
    <row r="134" spans="1:8" s="184" customFormat="1" ht="19.5" customHeight="1">
      <c r="A134" s="277"/>
      <c r="B134" s="285"/>
      <c r="C134" s="285"/>
      <c r="D134" s="172" t="s">
        <v>4</v>
      </c>
      <c r="E134" s="175">
        <f>E132-E133</f>
        <v>0</v>
      </c>
      <c r="F134" s="175"/>
      <c r="G134" s="175"/>
      <c r="H134" s="176">
        <f t="shared" si="15"/>
        <v>0</v>
      </c>
    </row>
    <row r="135" spans="1:8" s="184" customFormat="1" ht="19.5" customHeight="1">
      <c r="A135" s="277"/>
      <c r="B135" s="285"/>
      <c r="C135" s="285" t="s">
        <v>20</v>
      </c>
      <c r="D135" s="172" t="s">
        <v>2</v>
      </c>
      <c r="E135" s="175">
        <v>0</v>
      </c>
      <c r="F135" s="175">
        <v>0</v>
      </c>
      <c r="G135" s="175"/>
      <c r="H135" s="176">
        <f t="shared" si="15"/>
        <v>0</v>
      </c>
    </row>
    <row r="136" spans="1:8" s="184" customFormat="1" ht="19.5" customHeight="1">
      <c r="A136" s="277"/>
      <c r="B136" s="285"/>
      <c r="C136" s="285"/>
      <c r="D136" s="172" t="s">
        <v>3</v>
      </c>
      <c r="E136" s="175">
        <v>0</v>
      </c>
      <c r="F136" s="175">
        <v>0</v>
      </c>
      <c r="G136" s="175"/>
      <c r="H136" s="176">
        <f t="shared" si="15"/>
        <v>0</v>
      </c>
    </row>
    <row r="137" spans="1:8" s="184" customFormat="1" ht="19.5" customHeight="1" thickBot="1">
      <c r="A137" s="278"/>
      <c r="B137" s="286"/>
      <c r="C137" s="286"/>
      <c r="D137" s="181" t="s">
        <v>4</v>
      </c>
      <c r="E137" s="182">
        <f>E135-E136</f>
        <v>0</v>
      </c>
      <c r="F137" s="182">
        <f>F135-F136</f>
        <v>0</v>
      </c>
      <c r="G137" s="182"/>
      <c r="H137" s="183">
        <f t="shared" si="15"/>
        <v>0</v>
      </c>
    </row>
    <row r="138" spans="1:8" s="184" customFormat="1" ht="19.5" customHeight="1">
      <c r="A138" s="280" t="s">
        <v>81</v>
      </c>
      <c r="B138" s="281" t="s">
        <v>15</v>
      </c>
      <c r="C138" s="281"/>
      <c r="D138" s="180" t="s">
        <v>2</v>
      </c>
      <c r="E138" s="173">
        <f>E141</f>
        <v>0</v>
      </c>
      <c r="F138" s="173"/>
      <c r="G138" s="173"/>
      <c r="H138" s="174">
        <f>H141</f>
        <v>0</v>
      </c>
    </row>
    <row r="139" spans="1:8" s="184" customFormat="1" ht="19.5" customHeight="1">
      <c r="A139" s="277"/>
      <c r="B139" s="275"/>
      <c r="C139" s="275"/>
      <c r="D139" s="172" t="s">
        <v>3</v>
      </c>
      <c r="E139" s="173">
        <v>0</v>
      </c>
      <c r="F139" s="173"/>
      <c r="G139" s="173"/>
      <c r="H139" s="174">
        <f>H142</f>
        <v>0</v>
      </c>
    </row>
    <row r="140" spans="1:8" s="184" customFormat="1" ht="19.5" customHeight="1">
      <c r="A140" s="277"/>
      <c r="B140" s="275"/>
      <c r="C140" s="275"/>
      <c r="D140" s="172" t="s">
        <v>4</v>
      </c>
      <c r="E140" s="175">
        <f>E138-E139</f>
        <v>0</v>
      </c>
      <c r="F140" s="175"/>
      <c r="G140" s="175"/>
      <c r="H140" s="176">
        <f>E140+F140</f>
        <v>0</v>
      </c>
    </row>
    <row r="141" spans="1:8" s="184" customFormat="1" ht="19.5" customHeight="1">
      <c r="A141" s="277"/>
      <c r="B141" s="285" t="s">
        <v>21</v>
      </c>
      <c r="C141" s="285" t="s">
        <v>129</v>
      </c>
      <c r="D141" s="172" t="s">
        <v>2</v>
      </c>
      <c r="E141" s="175">
        <f t="shared" ref="E141:H142" si="16">E144</f>
        <v>0</v>
      </c>
      <c r="F141" s="175"/>
      <c r="G141" s="175"/>
      <c r="H141" s="176">
        <f t="shared" si="16"/>
        <v>0</v>
      </c>
    </row>
    <row r="142" spans="1:8" s="184" customFormat="1" ht="19.5" customHeight="1">
      <c r="A142" s="277"/>
      <c r="B142" s="285"/>
      <c r="C142" s="285"/>
      <c r="D142" s="172" t="s">
        <v>3</v>
      </c>
      <c r="E142" s="175">
        <f t="shared" si="16"/>
        <v>0</v>
      </c>
      <c r="F142" s="175"/>
      <c r="G142" s="175"/>
      <c r="H142" s="176">
        <f t="shared" si="16"/>
        <v>0</v>
      </c>
    </row>
    <row r="143" spans="1:8" s="184" customFormat="1" ht="19.5" customHeight="1">
      <c r="A143" s="277"/>
      <c r="B143" s="285"/>
      <c r="C143" s="285"/>
      <c r="D143" s="172" t="s">
        <v>4</v>
      </c>
      <c r="E143" s="175">
        <f>E141-E142</f>
        <v>0</v>
      </c>
      <c r="F143" s="175"/>
      <c r="G143" s="175"/>
      <c r="H143" s="176">
        <f>E143+F143</f>
        <v>0</v>
      </c>
    </row>
    <row r="144" spans="1:8" s="184" customFormat="1" ht="19.5" customHeight="1">
      <c r="A144" s="277"/>
      <c r="B144" s="285"/>
      <c r="C144" s="285" t="s">
        <v>21</v>
      </c>
      <c r="D144" s="172" t="s">
        <v>2</v>
      </c>
      <c r="E144" s="175">
        <v>0</v>
      </c>
      <c r="F144" s="175"/>
      <c r="G144" s="175"/>
      <c r="H144" s="176">
        <f>E144+F144+G144</f>
        <v>0</v>
      </c>
    </row>
    <row r="145" spans="1:8" s="184" customFormat="1" ht="19.5" customHeight="1">
      <c r="A145" s="277"/>
      <c r="B145" s="285"/>
      <c r="C145" s="285"/>
      <c r="D145" s="172" t="s">
        <v>3</v>
      </c>
      <c r="E145" s="175">
        <v>0</v>
      </c>
      <c r="F145" s="175"/>
      <c r="G145" s="175"/>
      <c r="H145" s="176">
        <f>E145+F145+G145</f>
        <v>0</v>
      </c>
    </row>
    <row r="146" spans="1:8" s="184" customFormat="1" ht="19.5" customHeight="1" thickBot="1">
      <c r="A146" s="278"/>
      <c r="B146" s="286"/>
      <c r="C146" s="286"/>
      <c r="D146" s="181" t="s">
        <v>4</v>
      </c>
      <c r="E146" s="182">
        <f>E144-E145</f>
        <v>0</v>
      </c>
      <c r="F146" s="182"/>
      <c r="G146" s="182"/>
      <c r="H146" s="183">
        <f>E146+F146+G146</f>
        <v>0</v>
      </c>
    </row>
    <row r="147" spans="1:8" s="184" customFormat="1" ht="22.5" customHeight="1">
      <c r="A147" s="185"/>
      <c r="B147" s="185"/>
      <c r="C147" s="185"/>
      <c r="D147" s="186"/>
      <c r="E147" s="187"/>
      <c r="F147" s="187"/>
      <c r="G147" s="187"/>
      <c r="H147" s="187"/>
    </row>
    <row r="148" spans="1:8" s="184" customFormat="1" ht="22.5" customHeight="1">
      <c r="A148" s="185"/>
      <c r="B148" s="185"/>
      <c r="C148" s="185"/>
      <c r="D148" s="186"/>
      <c r="E148" s="187"/>
      <c r="F148" s="187"/>
      <c r="G148" s="187"/>
      <c r="H148" s="187"/>
    </row>
    <row r="149" spans="1:8" s="184" customFormat="1" ht="22.5" customHeight="1">
      <c r="A149" s="185"/>
      <c r="B149" s="185"/>
      <c r="C149" s="185"/>
      <c r="D149" s="186"/>
      <c r="E149" s="187"/>
      <c r="F149" s="187"/>
      <c r="G149" s="187"/>
      <c r="H149" s="187"/>
    </row>
    <row r="150" spans="1:8" s="184" customFormat="1" ht="22.5" customHeight="1">
      <c r="A150" s="185"/>
      <c r="B150" s="185"/>
      <c r="C150" s="185"/>
      <c r="D150" s="186"/>
      <c r="E150" s="187"/>
      <c r="F150" s="187"/>
      <c r="G150" s="187"/>
      <c r="H150" s="187"/>
    </row>
    <row r="151" spans="1:8" s="184" customFormat="1" ht="22.5" customHeight="1">
      <c r="A151" s="185"/>
      <c r="B151" s="185"/>
      <c r="C151" s="185"/>
      <c r="D151" s="186"/>
      <c r="E151" s="187"/>
      <c r="F151" s="187"/>
      <c r="G151" s="187"/>
      <c r="H151" s="187"/>
    </row>
    <row r="152" spans="1:8" s="184" customFormat="1" ht="22.5" customHeight="1">
      <c r="A152" s="185"/>
      <c r="B152" s="185"/>
      <c r="C152" s="185"/>
      <c r="D152" s="186"/>
      <c r="E152" s="187"/>
      <c r="F152" s="187"/>
      <c r="G152" s="187"/>
      <c r="H152" s="187"/>
    </row>
    <row r="153" spans="1:8" s="184" customFormat="1" ht="22.5" customHeight="1">
      <c r="A153" s="185"/>
      <c r="B153" s="185"/>
      <c r="C153" s="185"/>
      <c r="D153" s="186"/>
      <c r="E153" s="187"/>
      <c r="F153" s="187"/>
      <c r="G153" s="187"/>
      <c r="H153" s="187"/>
    </row>
    <row r="154" spans="1:8" s="184" customFormat="1" ht="22.5" customHeight="1">
      <c r="A154" s="185"/>
      <c r="B154" s="185"/>
      <c r="C154" s="185"/>
      <c r="D154" s="186"/>
      <c r="E154" s="187"/>
      <c r="F154" s="187"/>
      <c r="G154" s="187"/>
      <c r="H154" s="187"/>
    </row>
    <row r="155" spans="1:8" s="184" customFormat="1" ht="22.5" customHeight="1">
      <c r="A155" s="185"/>
      <c r="B155" s="185"/>
      <c r="C155" s="185"/>
      <c r="D155" s="186"/>
      <c r="E155" s="187"/>
      <c r="F155" s="187"/>
      <c r="G155" s="187"/>
      <c r="H155" s="187"/>
    </row>
    <row r="156" spans="1:8" s="184" customFormat="1" ht="22.5" customHeight="1">
      <c r="A156" s="185"/>
      <c r="B156" s="185"/>
      <c r="C156" s="185"/>
      <c r="D156" s="186"/>
      <c r="E156" s="187"/>
      <c r="F156" s="187"/>
      <c r="G156" s="187"/>
      <c r="H156" s="187"/>
    </row>
    <row r="157" spans="1:8" s="184" customFormat="1" ht="22.5" customHeight="1">
      <c r="A157" s="185"/>
      <c r="B157" s="185"/>
      <c r="C157" s="185"/>
      <c r="D157" s="186"/>
      <c r="E157" s="187"/>
      <c r="F157" s="187"/>
      <c r="G157" s="187"/>
      <c r="H157" s="187"/>
    </row>
    <row r="158" spans="1:8" s="184" customFormat="1" ht="22.5" customHeight="1">
      <c r="A158" s="185"/>
      <c r="B158" s="185"/>
      <c r="C158" s="185"/>
      <c r="D158" s="186"/>
      <c r="E158" s="187"/>
      <c r="F158" s="187"/>
      <c r="G158" s="187"/>
      <c r="H158" s="187"/>
    </row>
    <row r="159" spans="1:8" s="184" customFormat="1" ht="22.5" customHeight="1">
      <c r="A159" s="185"/>
      <c r="B159" s="185"/>
      <c r="C159" s="185"/>
      <c r="D159" s="186"/>
      <c r="E159" s="187"/>
      <c r="F159" s="187"/>
      <c r="G159" s="187"/>
      <c r="H159" s="187"/>
    </row>
    <row r="160" spans="1:8" s="184" customFormat="1" ht="22.5" customHeight="1">
      <c r="A160" s="185"/>
      <c r="B160" s="185"/>
      <c r="C160" s="185"/>
      <c r="D160" s="186"/>
      <c r="E160" s="187"/>
      <c r="F160" s="187"/>
      <c r="G160" s="187"/>
      <c r="H160" s="187"/>
    </row>
    <row r="161" spans="1:8" s="184" customFormat="1" ht="22.5" customHeight="1">
      <c r="A161" s="185"/>
      <c r="B161" s="185"/>
      <c r="C161" s="185"/>
      <c r="D161" s="186"/>
      <c r="E161" s="187"/>
      <c r="F161" s="187"/>
      <c r="G161" s="187"/>
      <c r="H161" s="187"/>
    </row>
    <row r="162" spans="1:8" s="184" customFormat="1" ht="22.5" customHeight="1">
      <c r="A162" s="185"/>
      <c r="B162" s="185"/>
      <c r="C162" s="185"/>
      <c r="D162" s="186"/>
      <c r="E162" s="187"/>
      <c r="F162" s="187"/>
      <c r="G162" s="187"/>
      <c r="H162" s="187"/>
    </row>
    <row r="163" spans="1:8" s="184" customFormat="1" ht="22.5" customHeight="1">
      <c r="A163" s="185"/>
      <c r="B163" s="185"/>
      <c r="C163" s="185"/>
      <c r="D163" s="186"/>
      <c r="E163" s="187"/>
      <c r="F163" s="187"/>
      <c r="G163" s="187"/>
      <c r="H163" s="187"/>
    </row>
    <row r="164" spans="1:8" s="184" customFormat="1" ht="22.5" customHeight="1">
      <c r="A164" s="185"/>
      <c r="B164" s="185"/>
      <c r="C164" s="185"/>
      <c r="D164" s="186"/>
      <c r="E164" s="187"/>
      <c r="F164" s="187"/>
      <c r="G164" s="187"/>
      <c r="H164" s="187"/>
    </row>
    <row r="165" spans="1:8" s="184" customFormat="1" ht="22.5" customHeight="1">
      <c r="A165" s="185"/>
      <c r="B165" s="185"/>
      <c r="C165" s="185"/>
      <c r="D165" s="186"/>
      <c r="E165" s="187"/>
      <c r="F165" s="187"/>
      <c r="G165" s="187"/>
      <c r="H165" s="187"/>
    </row>
    <row r="166" spans="1:8" s="184" customFormat="1" ht="22.5" customHeight="1">
      <c r="A166" s="185"/>
      <c r="B166" s="185"/>
      <c r="C166" s="185"/>
      <c r="D166" s="186"/>
      <c r="E166" s="187"/>
      <c r="F166" s="187"/>
      <c r="G166" s="187"/>
      <c r="H166" s="187"/>
    </row>
    <row r="167" spans="1:8" s="184" customFormat="1" ht="22.5" customHeight="1">
      <c r="A167" s="185"/>
      <c r="B167" s="185"/>
      <c r="C167" s="185"/>
      <c r="D167" s="186"/>
      <c r="E167" s="187"/>
      <c r="F167" s="187"/>
      <c r="G167" s="187"/>
      <c r="H167" s="187"/>
    </row>
    <row r="168" spans="1:8" s="184" customFormat="1" ht="22.5" customHeight="1">
      <c r="A168" s="185"/>
      <c r="B168" s="185"/>
      <c r="C168" s="185"/>
      <c r="D168" s="186"/>
      <c r="E168" s="187"/>
      <c r="F168" s="187"/>
      <c r="G168" s="187"/>
      <c r="H168" s="187"/>
    </row>
    <row r="169" spans="1:8" s="184" customFormat="1" ht="22.5" customHeight="1">
      <c r="A169" s="185"/>
      <c r="B169" s="185"/>
      <c r="C169" s="185"/>
      <c r="D169" s="186"/>
      <c r="E169" s="187"/>
      <c r="F169" s="187"/>
      <c r="G169" s="187"/>
      <c r="H169" s="187"/>
    </row>
    <row r="170" spans="1:8" s="184" customFormat="1" ht="22.5" customHeight="1">
      <c r="A170" s="185"/>
      <c r="B170" s="185"/>
      <c r="C170" s="185"/>
      <c r="D170" s="186"/>
      <c r="E170" s="187"/>
      <c r="F170" s="187"/>
      <c r="G170" s="187"/>
      <c r="H170" s="187"/>
    </row>
    <row r="171" spans="1:8" s="184" customFormat="1" ht="22.5" customHeight="1">
      <c r="A171" s="185"/>
      <c r="B171" s="185"/>
      <c r="C171" s="185"/>
      <c r="D171" s="186"/>
      <c r="E171" s="187"/>
      <c r="F171" s="187"/>
      <c r="G171" s="187"/>
      <c r="H171" s="187"/>
    </row>
    <row r="172" spans="1:8" s="184" customFormat="1" ht="22.5" customHeight="1">
      <c r="A172" s="185"/>
      <c r="B172" s="185"/>
      <c r="C172" s="185"/>
      <c r="D172" s="186"/>
      <c r="E172" s="187"/>
      <c r="F172" s="187"/>
      <c r="G172" s="187"/>
      <c r="H172" s="187"/>
    </row>
    <row r="173" spans="1:8" s="184" customFormat="1" ht="22.5" customHeight="1">
      <c r="A173" s="185"/>
      <c r="B173" s="185"/>
      <c r="C173" s="185"/>
      <c r="D173" s="186"/>
      <c r="E173" s="187"/>
      <c r="F173" s="187"/>
      <c r="G173" s="187"/>
      <c r="H173" s="187"/>
    </row>
    <row r="174" spans="1:8" s="184" customFormat="1" ht="22.5" customHeight="1">
      <c r="A174" s="185"/>
      <c r="B174" s="185"/>
      <c r="C174" s="185"/>
      <c r="D174" s="186"/>
      <c r="E174" s="187"/>
      <c r="F174" s="187"/>
      <c r="G174" s="187"/>
      <c r="H174" s="187"/>
    </row>
    <row r="175" spans="1:8" s="184" customFormat="1" ht="22.5" customHeight="1">
      <c r="A175" s="185"/>
      <c r="B175" s="185"/>
      <c r="C175" s="185"/>
      <c r="D175" s="186"/>
      <c r="E175" s="187"/>
      <c r="F175" s="187"/>
      <c r="G175" s="187"/>
      <c r="H175" s="187"/>
    </row>
    <row r="176" spans="1:8" s="184" customFormat="1" ht="22.5" customHeight="1">
      <c r="A176" s="185"/>
      <c r="B176" s="185"/>
      <c r="C176" s="185"/>
      <c r="D176" s="186"/>
      <c r="E176" s="187"/>
      <c r="F176" s="187"/>
      <c r="G176" s="187"/>
      <c r="H176" s="187"/>
    </row>
    <row r="177" spans="1:8" s="184" customFormat="1" ht="22.5" customHeight="1">
      <c r="A177" s="185"/>
      <c r="B177" s="185"/>
      <c r="C177" s="185"/>
      <c r="D177" s="186"/>
      <c r="E177" s="187"/>
      <c r="F177" s="187"/>
      <c r="G177" s="187"/>
      <c r="H177" s="187"/>
    </row>
    <row r="178" spans="1:8" s="184" customFormat="1" ht="22.5" customHeight="1">
      <c r="A178" s="185"/>
      <c r="B178" s="185"/>
      <c r="C178" s="185"/>
      <c r="D178" s="186"/>
      <c r="E178" s="187"/>
      <c r="F178" s="187"/>
      <c r="G178" s="187"/>
      <c r="H178" s="187"/>
    </row>
    <row r="179" spans="1:8" s="184" customFormat="1" ht="22.5" customHeight="1">
      <c r="A179" s="185"/>
      <c r="B179" s="185"/>
      <c r="C179" s="185"/>
      <c r="D179" s="186"/>
      <c r="E179" s="187"/>
      <c r="F179" s="187"/>
      <c r="G179" s="187"/>
      <c r="H179" s="187"/>
    </row>
    <row r="180" spans="1:8" s="184" customFormat="1" ht="22.5" customHeight="1">
      <c r="A180" s="185"/>
      <c r="B180" s="185"/>
      <c r="C180" s="185"/>
      <c r="D180" s="186"/>
      <c r="E180" s="187"/>
      <c r="F180" s="187"/>
      <c r="G180" s="187"/>
      <c r="H180" s="187"/>
    </row>
    <row r="181" spans="1:8" s="184" customFormat="1" ht="22.5" customHeight="1">
      <c r="A181" s="185"/>
      <c r="B181" s="185"/>
      <c r="C181" s="185"/>
      <c r="D181" s="186"/>
      <c r="E181" s="187"/>
      <c r="F181" s="187"/>
      <c r="G181" s="187"/>
      <c r="H181" s="187"/>
    </row>
    <row r="182" spans="1:8" s="184" customFormat="1" ht="22.5" customHeight="1">
      <c r="A182" s="185"/>
      <c r="B182" s="185"/>
      <c r="C182" s="185"/>
      <c r="D182" s="186"/>
      <c r="E182" s="187"/>
      <c r="F182" s="187"/>
      <c r="G182" s="187"/>
      <c r="H182" s="187"/>
    </row>
    <row r="183" spans="1:8" s="184" customFormat="1" ht="22.5" customHeight="1">
      <c r="A183" s="185"/>
      <c r="B183" s="185"/>
      <c r="C183" s="185"/>
      <c r="D183" s="186"/>
      <c r="E183" s="187"/>
      <c r="F183" s="187"/>
      <c r="G183" s="187"/>
      <c r="H183" s="187"/>
    </row>
    <row r="184" spans="1:8" s="184" customFormat="1" ht="22.5" customHeight="1">
      <c r="A184" s="185"/>
      <c r="B184" s="185"/>
      <c r="C184" s="185"/>
      <c r="D184" s="186"/>
      <c r="E184" s="187"/>
      <c r="F184" s="187"/>
      <c r="G184" s="187"/>
      <c r="H184" s="187"/>
    </row>
    <row r="185" spans="1:8" s="184" customFormat="1" ht="22.5" customHeight="1">
      <c r="A185" s="185"/>
      <c r="B185" s="185"/>
      <c r="C185" s="185"/>
      <c r="D185" s="186"/>
      <c r="E185" s="187"/>
      <c r="F185" s="187"/>
      <c r="G185" s="187"/>
      <c r="H185" s="187"/>
    </row>
    <row r="186" spans="1:8" s="184" customFormat="1" ht="22.5" customHeight="1">
      <c r="A186" s="185"/>
      <c r="B186" s="185"/>
      <c r="C186" s="185"/>
      <c r="D186" s="186"/>
      <c r="E186" s="187"/>
      <c r="F186" s="187"/>
      <c r="G186" s="187"/>
      <c r="H186" s="187"/>
    </row>
    <row r="187" spans="1:8" s="184" customFormat="1" ht="22.5" customHeight="1">
      <c r="A187" s="185"/>
      <c r="B187" s="185"/>
      <c r="C187" s="185"/>
      <c r="D187" s="186"/>
      <c r="E187" s="187"/>
      <c r="F187" s="187"/>
      <c r="G187" s="187"/>
      <c r="H187" s="187"/>
    </row>
    <row r="188" spans="1:8" s="184" customFormat="1" ht="22.5" customHeight="1">
      <c r="A188" s="185"/>
      <c r="B188" s="185"/>
      <c r="C188" s="185"/>
      <c r="D188" s="186"/>
      <c r="E188" s="187"/>
      <c r="F188" s="187"/>
      <c r="G188" s="187"/>
      <c r="H188" s="187"/>
    </row>
    <row r="189" spans="1:8" s="184" customFormat="1" ht="22.5" customHeight="1">
      <c r="A189" s="185"/>
      <c r="B189" s="185"/>
      <c r="C189" s="185"/>
      <c r="D189" s="186"/>
      <c r="E189" s="187"/>
      <c r="F189" s="187"/>
      <c r="G189" s="187"/>
      <c r="H189" s="187"/>
    </row>
    <row r="190" spans="1:8" s="184" customFormat="1" ht="22.5" customHeight="1">
      <c r="A190" s="185"/>
      <c r="B190" s="185"/>
      <c r="C190" s="185"/>
      <c r="D190" s="186"/>
      <c r="E190" s="187"/>
      <c r="F190" s="187"/>
      <c r="G190" s="187"/>
      <c r="H190" s="187"/>
    </row>
    <row r="191" spans="1:8" s="184" customFormat="1" ht="22.5" customHeight="1">
      <c r="A191" s="185"/>
      <c r="B191" s="185"/>
      <c r="C191" s="185"/>
      <c r="D191" s="186"/>
      <c r="E191" s="187"/>
      <c r="F191" s="187"/>
      <c r="G191" s="187"/>
      <c r="H191" s="187"/>
    </row>
    <row r="192" spans="1:8" s="184" customFormat="1" ht="22.5" customHeight="1">
      <c r="A192" s="185"/>
      <c r="B192" s="185"/>
      <c r="C192" s="185"/>
      <c r="D192" s="186"/>
      <c r="E192" s="187"/>
      <c r="F192" s="187"/>
      <c r="G192" s="187"/>
      <c r="H192" s="187"/>
    </row>
    <row r="193" spans="1:8" s="184" customFormat="1" ht="22.5" customHeight="1">
      <c r="A193" s="185"/>
      <c r="B193" s="185"/>
      <c r="C193" s="185"/>
      <c r="D193" s="186"/>
      <c r="E193" s="187"/>
      <c r="F193" s="187"/>
      <c r="G193" s="187"/>
      <c r="H193" s="187"/>
    </row>
    <row r="194" spans="1:8" s="184" customFormat="1" ht="22.5" customHeight="1">
      <c r="A194" s="185"/>
      <c r="B194" s="185"/>
      <c r="C194" s="185"/>
      <c r="D194" s="186"/>
      <c r="E194" s="187"/>
      <c r="F194" s="187"/>
      <c r="G194" s="187"/>
      <c r="H194" s="187"/>
    </row>
    <row r="195" spans="1:8" s="184" customFormat="1" ht="22.5" customHeight="1">
      <c r="A195" s="185"/>
      <c r="B195" s="185"/>
      <c r="C195" s="185"/>
      <c r="D195" s="186"/>
      <c r="E195" s="187"/>
      <c r="F195" s="187"/>
      <c r="G195" s="187"/>
      <c r="H195" s="187"/>
    </row>
    <row r="196" spans="1:8" s="184" customFormat="1" ht="22.5" customHeight="1">
      <c r="A196" s="185"/>
      <c r="B196" s="185"/>
      <c r="C196" s="185"/>
      <c r="D196" s="186"/>
      <c r="E196" s="187"/>
      <c r="F196" s="187"/>
      <c r="G196" s="187"/>
      <c r="H196" s="187"/>
    </row>
    <row r="197" spans="1:8" s="184" customFormat="1" ht="22.5" customHeight="1">
      <c r="A197" s="185"/>
      <c r="B197" s="185"/>
      <c r="C197" s="185"/>
      <c r="D197" s="186"/>
      <c r="E197" s="187"/>
      <c r="F197" s="187"/>
      <c r="G197" s="187"/>
      <c r="H197" s="187"/>
    </row>
    <row r="198" spans="1:8" s="184" customFormat="1" ht="22.5" customHeight="1">
      <c r="A198" s="185"/>
      <c r="B198" s="185"/>
      <c r="C198" s="185"/>
      <c r="D198" s="186"/>
      <c r="E198" s="187"/>
      <c r="F198" s="187"/>
      <c r="G198" s="187"/>
      <c r="H198" s="187"/>
    </row>
    <row r="199" spans="1:8" s="184" customFormat="1" ht="22.5" customHeight="1">
      <c r="A199" s="185"/>
      <c r="B199" s="185"/>
      <c r="C199" s="185"/>
      <c r="D199" s="186"/>
      <c r="E199" s="187"/>
      <c r="F199" s="187"/>
      <c r="G199" s="187"/>
      <c r="H199" s="187"/>
    </row>
    <row r="200" spans="1:8" s="184" customFormat="1" ht="22.5" customHeight="1">
      <c r="A200" s="185"/>
      <c r="B200" s="185"/>
      <c r="C200" s="185"/>
      <c r="D200" s="186"/>
      <c r="E200" s="187"/>
      <c r="F200" s="187"/>
      <c r="G200" s="187"/>
      <c r="H200" s="187"/>
    </row>
    <row r="201" spans="1:8" s="184" customFormat="1" ht="22.5" customHeight="1">
      <c r="A201" s="185"/>
      <c r="B201" s="185"/>
      <c r="C201" s="185"/>
      <c r="D201" s="186"/>
      <c r="E201" s="187"/>
      <c r="F201" s="187"/>
      <c r="G201" s="187"/>
      <c r="H201" s="187"/>
    </row>
    <row r="202" spans="1:8" s="184" customFormat="1" ht="22.5" customHeight="1">
      <c r="A202" s="185"/>
      <c r="B202" s="185"/>
      <c r="C202" s="185"/>
      <c r="D202" s="186"/>
      <c r="E202" s="187"/>
      <c r="F202" s="187"/>
      <c r="G202" s="187"/>
      <c r="H202" s="187"/>
    </row>
    <row r="203" spans="1:8" s="184" customFormat="1" ht="22.5" customHeight="1">
      <c r="A203" s="185"/>
      <c r="B203" s="185"/>
      <c r="C203" s="185"/>
      <c r="D203" s="186"/>
      <c r="E203" s="187"/>
      <c r="F203" s="187"/>
      <c r="G203" s="187"/>
      <c r="H203" s="187"/>
    </row>
    <row r="204" spans="1:8" s="184" customFormat="1" ht="22.5" customHeight="1">
      <c r="A204" s="185"/>
      <c r="B204" s="185"/>
      <c r="C204" s="185"/>
      <c r="D204" s="186"/>
      <c r="E204" s="187"/>
      <c r="F204" s="187"/>
      <c r="G204" s="187"/>
      <c r="H204" s="187"/>
    </row>
    <row r="205" spans="1:8" s="184" customFormat="1" ht="22.5" customHeight="1">
      <c r="A205" s="185"/>
      <c r="B205" s="185"/>
      <c r="C205" s="185"/>
      <c r="D205" s="186"/>
      <c r="E205" s="187"/>
      <c r="F205" s="187"/>
      <c r="G205" s="187"/>
      <c r="H205" s="187"/>
    </row>
    <row r="206" spans="1:8" s="184" customFormat="1" ht="22.5" customHeight="1">
      <c r="A206" s="185"/>
      <c r="B206" s="185"/>
      <c r="C206" s="185"/>
      <c r="D206" s="186"/>
      <c r="E206" s="187"/>
      <c r="F206" s="187"/>
      <c r="G206" s="187"/>
      <c r="H206" s="187"/>
    </row>
    <row r="207" spans="1:8" s="184" customFormat="1" ht="22.5" customHeight="1">
      <c r="A207" s="185"/>
      <c r="B207" s="185"/>
      <c r="C207" s="185"/>
      <c r="D207" s="186"/>
      <c r="E207" s="187"/>
      <c r="F207" s="187"/>
      <c r="G207" s="187"/>
      <c r="H207" s="187"/>
    </row>
    <row r="208" spans="1:8" s="184" customFormat="1" ht="22.5" customHeight="1">
      <c r="A208" s="185"/>
      <c r="B208" s="185"/>
      <c r="C208" s="185"/>
      <c r="D208" s="186"/>
      <c r="E208" s="187"/>
      <c r="F208" s="187"/>
      <c r="G208" s="187"/>
      <c r="H208" s="187"/>
    </row>
    <row r="209" spans="1:8" s="184" customFormat="1" ht="22.5" customHeight="1">
      <c r="A209" s="185"/>
      <c r="B209" s="185"/>
      <c r="C209" s="185"/>
      <c r="D209" s="186"/>
      <c r="E209" s="187"/>
      <c r="F209" s="187"/>
      <c r="G209" s="187"/>
      <c r="H209" s="187"/>
    </row>
    <row r="210" spans="1:8" s="184" customFormat="1" ht="22.5" customHeight="1">
      <c r="A210" s="185"/>
      <c r="B210" s="185"/>
      <c r="C210" s="185"/>
      <c r="D210" s="186"/>
      <c r="E210" s="187"/>
      <c r="F210" s="187"/>
      <c r="G210" s="187"/>
      <c r="H210" s="187"/>
    </row>
    <row r="211" spans="1:8" s="184" customFormat="1" ht="22.5" customHeight="1">
      <c r="A211" s="185"/>
      <c r="B211" s="185"/>
      <c r="C211" s="185"/>
      <c r="D211" s="186"/>
      <c r="E211" s="187"/>
      <c r="F211" s="187"/>
      <c r="G211" s="187"/>
      <c r="H211" s="187"/>
    </row>
    <row r="212" spans="1:8" s="184" customFormat="1" ht="22.5" customHeight="1">
      <c r="A212" s="185"/>
      <c r="B212" s="185"/>
      <c r="C212" s="185"/>
      <c r="D212" s="186"/>
      <c r="E212" s="187"/>
      <c r="F212" s="187"/>
      <c r="G212" s="187"/>
      <c r="H212" s="187"/>
    </row>
    <row r="213" spans="1:8" s="184" customFormat="1" ht="22.5" customHeight="1">
      <c r="A213" s="185"/>
      <c r="B213" s="185"/>
      <c r="C213" s="185"/>
      <c r="D213" s="186"/>
      <c r="E213" s="187"/>
      <c r="F213" s="187"/>
      <c r="G213" s="187"/>
      <c r="H213" s="187"/>
    </row>
    <row r="214" spans="1:8" s="184" customFormat="1" ht="22.5" customHeight="1">
      <c r="A214" s="185"/>
      <c r="B214" s="185"/>
      <c r="C214" s="185"/>
      <c r="D214" s="186"/>
      <c r="E214" s="187"/>
      <c r="F214" s="187"/>
      <c r="G214" s="187"/>
      <c r="H214" s="187"/>
    </row>
    <row r="215" spans="1:8" s="184" customFormat="1" ht="22.5" customHeight="1">
      <c r="A215" s="185"/>
      <c r="B215" s="185"/>
      <c r="C215" s="185"/>
      <c r="D215" s="186"/>
      <c r="E215" s="187"/>
      <c r="F215" s="187"/>
      <c r="G215" s="187"/>
      <c r="H215" s="187"/>
    </row>
    <row r="216" spans="1:8" s="184" customFormat="1" ht="22.5" customHeight="1">
      <c r="A216" s="185"/>
      <c r="B216" s="185"/>
      <c r="C216" s="185"/>
      <c r="D216" s="186"/>
      <c r="E216" s="187"/>
      <c r="F216" s="187"/>
      <c r="G216" s="187"/>
      <c r="H216" s="187"/>
    </row>
    <row r="217" spans="1:8" s="184" customFormat="1" ht="22.5" customHeight="1">
      <c r="A217" s="185"/>
      <c r="B217" s="185"/>
      <c r="C217" s="185"/>
      <c r="D217" s="186"/>
      <c r="E217" s="187"/>
      <c r="F217" s="187"/>
      <c r="G217" s="187"/>
      <c r="H217" s="187"/>
    </row>
    <row r="218" spans="1:8" s="184" customFormat="1" ht="22.5" customHeight="1">
      <c r="A218" s="185"/>
      <c r="B218" s="185"/>
      <c r="C218" s="185"/>
      <c r="D218" s="186"/>
      <c r="E218" s="187"/>
      <c r="F218" s="187"/>
      <c r="G218" s="187"/>
      <c r="H218" s="187"/>
    </row>
    <row r="219" spans="1:8" s="184" customFormat="1" ht="22.5" customHeight="1">
      <c r="A219" s="185"/>
      <c r="B219" s="185"/>
      <c r="C219" s="185"/>
      <c r="D219" s="186"/>
      <c r="E219" s="187"/>
      <c r="F219" s="187"/>
      <c r="G219" s="187"/>
      <c r="H219" s="187"/>
    </row>
    <row r="220" spans="1:8" s="184" customFormat="1" ht="22.5" customHeight="1">
      <c r="A220" s="185"/>
      <c r="B220" s="185"/>
      <c r="C220" s="185"/>
      <c r="D220" s="186"/>
      <c r="E220" s="187"/>
      <c r="F220" s="187"/>
      <c r="G220" s="187"/>
      <c r="H220" s="187"/>
    </row>
    <row r="221" spans="1:8" s="184" customFormat="1" ht="22.5" customHeight="1">
      <c r="A221" s="185"/>
      <c r="B221" s="185"/>
      <c r="C221" s="185"/>
      <c r="D221" s="186"/>
      <c r="E221" s="187"/>
      <c r="F221" s="187"/>
      <c r="G221" s="187"/>
      <c r="H221" s="187"/>
    </row>
    <row r="222" spans="1:8" s="184" customFormat="1" ht="22.5" customHeight="1">
      <c r="A222" s="185"/>
      <c r="B222" s="185"/>
      <c r="C222" s="185"/>
      <c r="D222" s="186"/>
      <c r="E222" s="187"/>
      <c r="F222" s="187"/>
      <c r="G222" s="187"/>
      <c r="H222" s="187"/>
    </row>
    <row r="223" spans="1:8" s="184" customFormat="1" ht="22.5" customHeight="1">
      <c r="A223" s="185"/>
      <c r="B223" s="185"/>
      <c r="C223" s="185"/>
      <c r="D223" s="186"/>
      <c r="E223" s="187"/>
      <c r="F223" s="187"/>
      <c r="G223" s="187"/>
      <c r="H223" s="187"/>
    </row>
    <row r="224" spans="1:8" s="184" customFormat="1" ht="22.5" customHeight="1">
      <c r="A224" s="185"/>
      <c r="B224" s="185"/>
      <c r="C224" s="185"/>
      <c r="D224" s="186"/>
      <c r="E224" s="187"/>
      <c r="F224" s="187"/>
      <c r="G224" s="187"/>
      <c r="H224" s="187"/>
    </row>
    <row r="225" spans="1:8" s="184" customFormat="1" ht="22.5" customHeight="1">
      <c r="A225" s="185"/>
      <c r="B225" s="185"/>
      <c r="C225" s="185"/>
      <c r="D225" s="186"/>
      <c r="E225" s="187"/>
      <c r="F225" s="187"/>
      <c r="G225" s="187"/>
      <c r="H225" s="187"/>
    </row>
    <row r="226" spans="1:8" s="184" customFormat="1" ht="22.5" customHeight="1">
      <c r="A226" s="185"/>
      <c r="B226" s="185"/>
      <c r="C226" s="185"/>
      <c r="D226" s="186"/>
      <c r="E226" s="187"/>
      <c r="F226" s="187"/>
      <c r="G226" s="187"/>
      <c r="H226" s="187"/>
    </row>
    <row r="227" spans="1:8" s="184" customFormat="1" ht="22.5" customHeight="1">
      <c r="A227" s="185"/>
      <c r="B227" s="185"/>
      <c r="C227" s="185"/>
      <c r="D227" s="186"/>
      <c r="E227" s="187"/>
      <c r="F227" s="187"/>
      <c r="G227" s="187"/>
      <c r="H227" s="187"/>
    </row>
    <row r="228" spans="1:8" s="184" customFormat="1" ht="22.5" customHeight="1">
      <c r="A228" s="185"/>
      <c r="B228" s="185"/>
      <c r="C228" s="185"/>
      <c r="D228" s="186"/>
      <c r="E228" s="187"/>
      <c r="F228" s="187"/>
      <c r="G228" s="187"/>
      <c r="H228" s="187"/>
    </row>
    <row r="229" spans="1:8" ht="22.5" customHeight="1"/>
    <row r="230" spans="1:8" ht="22.5" customHeight="1"/>
    <row r="231" spans="1:8" ht="22.5" customHeight="1"/>
    <row r="232" spans="1:8" ht="22.5" customHeight="1"/>
    <row r="233" spans="1:8" ht="22.5" customHeight="1"/>
    <row r="234" spans="1:8" ht="22.5" customHeight="1"/>
    <row r="235" spans="1:8" ht="22.5" customHeight="1"/>
    <row r="236" spans="1:8" ht="22.5" customHeight="1"/>
    <row r="237" spans="1:8" ht="22.5" customHeight="1"/>
    <row r="238" spans="1:8" ht="22.5" customHeight="1"/>
    <row r="239" spans="1:8" ht="22.5" customHeight="1"/>
    <row r="240" spans="1:8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</sheetData>
  <mergeCells count="74">
    <mergeCell ref="A2:H2"/>
    <mergeCell ref="A4:C4"/>
    <mergeCell ref="D4:D5"/>
    <mergeCell ref="E4:E5"/>
    <mergeCell ref="F4:F5"/>
    <mergeCell ref="H4:H5"/>
    <mergeCell ref="G4:G5"/>
    <mergeCell ref="C24:C26"/>
    <mergeCell ref="A9:A35"/>
    <mergeCell ref="B12:B35"/>
    <mergeCell ref="C27:C29"/>
    <mergeCell ref="C30:C32"/>
    <mergeCell ref="C33:C35"/>
    <mergeCell ref="C21:C23"/>
    <mergeCell ref="C18:C20"/>
    <mergeCell ref="A6:C8"/>
    <mergeCell ref="B9:C11"/>
    <mergeCell ref="C12:C14"/>
    <mergeCell ref="C15:C17"/>
    <mergeCell ref="A69:A83"/>
    <mergeCell ref="C48:C50"/>
    <mergeCell ref="A36:A68"/>
    <mergeCell ref="B48:B68"/>
    <mergeCell ref="C45:C47"/>
    <mergeCell ref="C66:C68"/>
    <mergeCell ref="C36:C38"/>
    <mergeCell ref="C39:C41"/>
    <mergeCell ref="B36:B47"/>
    <mergeCell ref="C42:C44"/>
    <mergeCell ref="B72:B83"/>
    <mergeCell ref="C72:C74"/>
    <mergeCell ref="A84:A98"/>
    <mergeCell ref="B84:C86"/>
    <mergeCell ref="B93:B98"/>
    <mergeCell ref="C93:C95"/>
    <mergeCell ref="C96:C98"/>
    <mergeCell ref="B87:B92"/>
    <mergeCell ref="C75:C77"/>
    <mergeCell ref="B120:B128"/>
    <mergeCell ref="C120:C122"/>
    <mergeCell ref="C126:C128"/>
    <mergeCell ref="C123:C125"/>
    <mergeCell ref="C105:C107"/>
    <mergeCell ref="C102:C104"/>
    <mergeCell ref="C132:C134"/>
    <mergeCell ref="C135:C137"/>
    <mergeCell ref="C81:C83"/>
    <mergeCell ref="C78:C80"/>
    <mergeCell ref="C87:C89"/>
    <mergeCell ref="C90:C92"/>
    <mergeCell ref="C114:C116"/>
    <mergeCell ref="B108:C110"/>
    <mergeCell ref="B117:C119"/>
    <mergeCell ref="C51:C53"/>
    <mergeCell ref="C54:C56"/>
    <mergeCell ref="C57:C59"/>
    <mergeCell ref="C60:C62"/>
    <mergeCell ref="C63:C65"/>
    <mergeCell ref="B69:C71"/>
    <mergeCell ref="A129:A137"/>
    <mergeCell ref="A117:A128"/>
    <mergeCell ref="A138:A146"/>
    <mergeCell ref="B138:C140"/>
    <mergeCell ref="A99:A107"/>
    <mergeCell ref="B99:C101"/>
    <mergeCell ref="B102:B107"/>
    <mergeCell ref="B141:B146"/>
    <mergeCell ref="B129:C131"/>
    <mergeCell ref="C144:C146"/>
    <mergeCell ref="C141:C143"/>
    <mergeCell ref="A108:A116"/>
    <mergeCell ref="B132:B137"/>
    <mergeCell ref="B111:B116"/>
    <mergeCell ref="C111:C113"/>
  </mergeCells>
  <phoneticPr fontId="2" type="noConversion"/>
  <printOptions horizontalCentered="1"/>
  <pageMargins left="0.35433070866141736" right="0.31496062992125984" top="0.98425196850393704" bottom="0.98425196850393704" header="0.51181102362204722" footer="0.51181102362204722"/>
  <pageSetup paperSize="9" firstPageNumber="11" orientation="portrait" useFirstPageNumber="1" r:id="rId1"/>
  <headerFooter alignWithMargins="0"/>
  <rowBreaks count="4" manualBreakCount="4">
    <brk id="35" max="6" man="1"/>
    <brk id="68" max="16383" man="1"/>
    <brk id="98" max="16383" man="1"/>
    <brk id="1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M25"/>
  <sheetViews>
    <sheetView view="pageBreakPreview" zoomScaleSheetLayoutView="100" workbookViewId="0">
      <selection activeCell="G10" sqref="G10"/>
    </sheetView>
  </sheetViews>
  <sheetFormatPr defaultRowHeight="13.5"/>
  <cols>
    <col min="1" max="3" width="6.33203125" customWidth="1"/>
    <col min="4" max="6" width="7.6640625" customWidth="1"/>
    <col min="7" max="7" width="9.33203125" customWidth="1"/>
    <col min="8" max="10" width="7.6640625" customWidth="1"/>
    <col min="11" max="13" width="12.44140625" style="4" customWidth="1"/>
  </cols>
  <sheetData>
    <row r="2" spans="1:13" s="3" customFormat="1" ht="20.25">
      <c r="A2" s="307" t="s">
        <v>23</v>
      </c>
      <c r="B2" s="307"/>
      <c r="C2" s="307"/>
      <c r="D2" s="307"/>
      <c r="E2" s="307"/>
      <c r="F2" s="307"/>
      <c r="G2" s="307"/>
      <c r="H2" s="307"/>
      <c r="I2" s="307"/>
      <c r="J2" s="307"/>
      <c r="K2" s="5"/>
      <c r="L2" s="5"/>
      <c r="M2" s="5"/>
    </row>
    <row r="3" spans="1:13" ht="14.25" thickBot="1"/>
    <row r="4" spans="1:13" ht="29.25" customHeight="1">
      <c r="A4" s="308" t="s">
        <v>24</v>
      </c>
      <c r="B4" s="309"/>
      <c r="C4" s="310"/>
      <c r="D4" s="311" t="s">
        <v>25</v>
      </c>
      <c r="E4" s="311" t="s">
        <v>26</v>
      </c>
      <c r="F4" s="311" t="s">
        <v>27</v>
      </c>
      <c r="G4" s="311" t="s">
        <v>28</v>
      </c>
      <c r="H4" s="311" t="s">
        <v>29</v>
      </c>
      <c r="I4" s="311" t="s">
        <v>30</v>
      </c>
      <c r="J4" s="314" t="s">
        <v>31</v>
      </c>
    </row>
    <row r="5" spans="1:13" ht="29.25" customHeight="1" thickBot="1">
      <c r="A5" s="28" t="s">
        <v>12</v>
      </c>
      <c r="B5" s="29" t="s">
        <v>13</v>
      </c>
      <c r="C5" s="29" t="s">
        <v>14</v>
      </c>
      <c r="D5" s="312"/>
      <c r="E5" s="312"/>
      <c r="F5" s="313"/>
      <c r="G5" s="313"/>
      <c r="H5" s="313"/>
      <c r="I5" s="313"/>
      <c r="J5" s="315"/>
    </row>
    <row r="6" spans="1:13" ht="29.25" customHeight="1" thickTop="1">
      <c r="A6" s="8"/>
      <c r="B6" s="12"/>
      <c r="C6" s="12"/>
      <c r="D6" s="12"/>
      <c r="E6" s="12"/>
      <c r="F6" s="12"/>
      <c r="G6" s="12"/>
      <c r="H6" s="12"/>
      <c r="I6" s="12"/>
      <c r="J6" s="32"/>
    </row>
    <row r="7" spans="1:13" ht="29.25" customHeight="1">
      <c r="A7" s="304" t="s">
        <v>97</v>
      </c>
      <c r="B7" s="305"/>
      <c r="C7" s="305"/>
      <c r="D7" s="305"/>
      <c r="E7" s="305"/>
      <c r="F7" s="305"/>
      <c r="G7" s="305"/>
      <c r="H7" s="305"/>
      <c r="I7" s="305"/>
      <c r="J7" s="306"/>
    </row>
    <row r="8" spans="1:13" ht="29.25" customHeight="1">
      <c r="A8" s="9"/>
      <c r="B8" s="13"/>
      <c r="C8" s="13"/>
      <c r="D8" s="13"/>
      <c r="E8" s="13"/>
      <c r="F8" s="13"/>
      <c r="G8" s="13"/>
      <c r="H8" s="13"/>
      <c r="I8" s="13"/>
      <c r="J8" s="33"/>
    </row>
    <row r="9" spans="1:13" ht="29.25" customHeight="1">
      <c r="A9" s="9"/>
      <c r="B9" s="13"/>
      <c r="C9" s="13"/>
      <c r="D9" s="13"/>
      <c r="E9" s="13"/>
      <c r="F9" s="13"/>
      <c r="G9" s="13"/>
      <c r="H9" s="13"/>
      <c r="I9" s="13"/>
      <c r="J9" s="33"/>
    </row>
    <row r="10" spans="1:13" ht="29.25" customHeight="1">
      <c r="A10" s="9"/>
      <c r="B10" s="13"/>
      <c r="C10" s="13"/>
      <c r="D10" s="13"/>
      <c r="E10" s="13"/>
      <c r="F10" s="13"/>
      <c r="G10" s="13"/>
      <c r="H10" s="13"/>
      <c r="I10" s="13"/>
      <c r="J10" s="33"/>
    </row>
    <row r="11" spans="1:13" ht="29.25" customHeight="1">
      <c r="A11" s="9"/>
      <c r="B11" s="13"/>
      <c r="C11" s="13"/>
      <c r="D11" s="13"/>
      <c r="E11" s="13"/>
      <c r="F11" s="13"/>
      <c r="G11" s="13"/>
      <c r="H11" s="13"/>
      <c r="I11" s="13"/>
      <c r="J11" s="33"/>
    </row>
    <row r="12" spans="1:13" ht="29.25" customHeight="1">
      <c r="A12" s="9"/>
      <c r="B12" s="13"/>
      <c r="C12" s="13"/>
      <c r="D12" s="13"/>
      <c r="E12" s="13"/>
      <c r="F12" s="13"/>
      <c r="G12" s="13"/>
      <c r="H12" s="13"/>
      <c r="I12" s="13"/>
      <c r="J12" s="33"/>
    </row>
    <row r="13" spans="1:13" ht="29.25" customHeight="1">
      <c r="A13" s="9"/>
      <c r="B13" s="13"/>
      <c r="C13" s="13"/>
      <c r="D13" s="13"/>
      <c r="E13" s="13"/>
      <c r="F13" s="13"/>
      <c r="G13" s="13"/>
      <c r="H13" s="13"/>
      <c r="I13" s="13"/>
      <c r="J13" s="33"/>
    </row>
    <row r="14" spans="1:13" ht="29.25" customHeight="1">
      <c r="A14" s="9"/>
      <c r="B14" s="13"/>
      <c r="C14" s="13"/>
      <c r="D14" s="13"/>
      <c r="E14" s="13"/>
      <c r="F14" s="13"/>
      <c r="G14" s="13"/>
      <c r="H14" s="13"/>
      <c r="I14" s="13"/>
      <c r="J14" s="33"/>
    </row>
    <row r="15" spans="1:13" ht="29.25" customHeight="1">
      <c r="A15" s="9"/>
      <c r="B15" s="13"/>
      <c r="C15" s="13"/>
      <c r="D15" s="13"/>
      <c r="E15" s="13"/>
      <c r="F15" s="13"/>
      <c r="G15" s="13"/>
      <c r="H15" s="13"/>
      <c r="I15" s="13"/>
      <c r="J15" s="33"/>
    </row>
    <row r="16" spans="1:13" ht="29.25" customHeight="1">
      <c r="A16" s="9"/>
      <c r="B16" s="13"/>
      <c r="C16" s="13"/>
      <c r="D16" s="13"/>
      <c r="E16" s="13"/>
      <c r="F16" s="13"/>
      <c r="G16" s="13"/>
      <c r="H16" s="13"/>
      <c r="I16" s="13"/>
      <c r="J16" s="33"/>
    </row>
    <row r="17" spans="1:10" ht="29.25" customHeight="1">
      <c r="A17" s="9"/>
      <c r="B17" s="13"/>
      <c r="C17" s="13"/>
      <c r="D17" s="13"/>
      <c r="E17" s="13"/>
      <c r="F17" s="13"/>
      <c r="G17" s="13"/>
      <c r="H17" s="13"/>
      <c r="I17" s="13"/>
      <c r="J17" s="33"/>
    </row>
    <row r="18" spans="1:10" ht="29.25" customHeight="1">
      <c r="A18" s="9"/>
      <c r="B18" s="13"/>
      <c r="C18" s="13"/>
      <c r="D18" s="13"/>
      <c r="E18" s="13"/>
      <c r="F18" s="13"/>
      <c r="G18" s="13"/>
      <c r="H18" s="13"/>
      <c r="I18" s="13"/>
      <c r="J18" s="33"/>
    </row>
    <row r="19" spans="1:10" ht="29.25" customHeight="1">
      <c r="A19" s="9"/>
      <c r="B19" s="13"/>
      <c r="C19" s="13"/>
      <c r="D19" s="13"/>
      <c r="E19" s="13"/>
      <c r="F19" s="13"/>
      <c r="G19" s="13"/>
      <c r="H19" s="13"/>
      <c r="I19" s="13"/>
      <c r="J19" s="33"/>
    </row>
    <row r="20" spans="1:10" ht="29.25" customHeight="1">
      <c r="A20" s="9"/>
      <c r="B20" s="13"/>
      <c r="C20" s="13"/>
      <c r="D20" s="13"/>
      <c r="E20" s="13"/>
      <c r="F20" s="13"/>
      <c r="G20" s="13"/>
      <c r="H20" s="13"/>
      <c r="I20" s="13"/>
      <c r="J20" s="33"/>
    </row>
    <row r="21" spans="1:10" ht="29.25" customHeight="1">
      <c r="A21" s="9"/>
      <c r="B21" s="13"/>
      <c r="C21" s="13"/>
      <c r="D21" s="13"/>
      <c r="E21" s="13"/>
      <c r="F21" s="13"/>
      <c r="G21" s="13"/>
      <c r="H21" s="13"/>
      <c r="I21" s="13"/>
      <c r="J21" s="33"/>
    </row>
    <row r="22" spans="1:10" ht="29.25" customHeight="1">
      <c r="A22" s="9"/>
      <c r="B22" s="13"/>
      <c r="C22" s="13"/>
      <c r="D22" s="13"/>
      <c r="E22" s="13"/>
      <c r="F22" s="13"/>
      <c r="G22" s="13"/>
      <c r="H22" s="13"/>
      <c r="I22" s="13"/>
      <c r="J22" s="33"/>
    </row>
    <row r="23" spans="1:10" ht="29.25" customHeight="1">
      <c r="A23" s="9"/>
      <c r="B23" s="13"/>
      <c r="C23" s="13"/>
      <c r="D23" s="13"/>
      <c r="E23" s="13"/>
      <c r="F23" s="13"/>
      <c r="G23" s="13"/>
      <c r="H23" s="13"/>
      <c r="I23" s="13"/>
      <c r="J23" s="33"/>
    </row>
    <row r="24" spans="1:10" ht="29.25" customHeight="1">
      <c r="A24" s="9"/>
      <c r="B24" s="13"/>
      <c r="C24" s="13"/>
      <c r="D24" s="13"/>
      <c r="E24" s="13"/>
      <c r="F24" s="13"/>
      <c r="G24" s="13"/>
      <c r="H24" s="13"/>
      <c r="I24" s="13"/>
      <c r="J24" s="33"/>
    </row>
    <row r="25" spans="1:10" ht="29.25" customHeight="1" thickBot="1">
      <c r="A25" s="10"/>
      <c r="B25" s="14"/>
      <c r="C25" s="14"/>
      <c r="D25" s="14"/>
      <c r="E25" s="14"/>
      <c r="F25" s="14"/>
      <c r="G25" s="14"/>
      <c r="H25" s="14"/>
      <c r="I25" s="14"/>
      <c r="J25" s="34"/>
    </row>
  </sheetData>
  <mergeCells count="10">
    <mergeCell ref="A7:J7"/>
    <mergeCell ref="A2:J2"/>
    <mergeCell ref="A4:C4"/>
    <mergeCell ref="D4:D5"/>
    <mergeCell ref="E4:E5"/>
    <mergeCell ref="F4:F5"/>
    <mergeCell ref="G4:G5"/>
    <mergeCell ref="H4:H5"/>
    <mergeCell ref="I4:I5"/>
    <mergeCell ref="J4:J5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firstPageNumber="15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H25"/>
  <sheetViews>
    <sheetView view="pageBreakPreview" zoomScaleSheetLayoutView="100" workbookViewId="0">
      <selection activeCell="I9" sqref="I9"/>
    </sheetView>
  </sheetViews>
  <sheetFormatPr defaultRowHeight="13.5"/>
  <cols>
    <col min="1" max="2" width="13.44140625" customWidth="1"/>
    <col min="3" max="3" width="20.109375" customWidth="1"/>
    <col min="4" max="5" width="13.44140625" customWidth="1"/>
    <col min="6" max="8" width="12.44140625" style="4" customWidth="1"/>
  </cols>
  <sheetData>
    <row r="2" spans="1:8" s="3" customFormat="1" ht="20.25">
      <c r="A2" s="307" t="s">
        <v>32</v>
      </c>
      <c r="B2" s="307"/>
      <c r="C2" s="307"/>
      <c r="D2" s="307"/>
      <c r="E2" s="307"/>
      <c r="F2" s="5"/>
      <c r="G2" s="5"/>
      <c r="H2" s="5"/>
    </row>
    <row r="3" spans="1:8" ht="14.25" thickBot="1"/>
    <row r="4" spans="1:8" s="1" customFormat="1" ht="29.25" customHeight="1" thickBot="1">
      <c r="A4" s="6" t="s">
        <v>33</v>
      </c>
      <c r="B4" s="7" t="s">
        <v>34</v>
      </c>
      <c r="C4" s="11" t="s">
        <v>35</v>
      </c>
      <c r="D4" s="30" t="s">
        <v>36</v>
      </c>
      <c r="E4" s="31" t="s">
        <v>22</v>
      </c>
      <c r="F4" s="35"/>
      <c r="G4" s="35"/>
      <c r="H4" s="35"/>
    </row>
    <row r="5" spans="1:8" ht="29.25" customHeight="1" thickTop="1">
      <c r="A5" s="8"/>
      <c r="B5" s="12"/>
      <c r="C5" s="12"/>
      <c r="D5" s="12"/>
      <c r="E5" s="32"/>
    </row>
    <row r="6" spans="1:8" ht="29.25" customHeight="1">
      <c r="A6" s="304" t="s">
        <v>97</v>
      </c>
      <c r="B6" s="305"/>
      <c r="C6" s="305"/>
      <c r="D6" s="305"/>
      <c r="E6" s="306"/>
    </row>
    <row r="7" spans="1:8" ht="29.25" customHeight="1">
      <c r="A7" s="9"/>
      <c r="B7" s="13"/>
      <c r="C7" s="13"/>
      <c r="D7" s="13"/>
      <c r="E7" s="33"/>
    </row>
    <row r="8" spans="1:8" ht="29.25" customHeight="1">
      <c r="A8" s="9"/>
      <c r="B8" s="13"/>
      <c r="C8" s="13"/>
      <c r="D8" s="13"/>
      <c r="E8" s="33"/>
    </row>
    <row r="9" spans="1:8" ht="29.25" customHeight="1">
      <c r="A9" s="9"/>
      <c r="B9" s="13"/>
      <c r="C9" s="13"/>
      <c r="D9" s="13"/>
      <c r="E9" s="33"/>
    </row>
    <row r="10" spans="1:8" ht="29.25" customHeight="1">
      <c r="A10" s="9"/>
      <c r="B10" s="13"/>
      <c r="C10" s="13"/>
      <c r="D10" s="13"/>
      <c r="E10" s="33"/>
    </row>
    <row r="11" spans="1:8" ht="29.25" customHeight="1">
      <c r="A11" s="9"/>
      <c r="B11" s="13"/>
      <c r="C11" s="13"/>
      <c r="D11" s="13"/>
      <c r="E11" s="33"/>
    </row>
    <row r="12" spans="1:8" ht="29.25" customHeight="1">
      <c r="A12" s="9"/>
      <c r="B12" s="13"/>
      <c r="C12" s="13"/>
      <c r="D12" s="13"/>
      <c r="E12" s="33"/>
    </row>
    <row r="13" spans="1:8" ht="29.25" customHeight="1">
      <c r="A13" s="9"/>
      <c r="B13" s="13"/>
      <c r="C13" s="13"/>
      <c r="D13" s="13"/>
      <c r="E13" s="33"/>
    </row>
    <row r="14" spans="1:8" ht="29.25" customHeight="1">
      <c r="A14" s="9"/>
      <c r="B14" s="13"/>
      <c r="C14" s="13"/>
      <c r="D14" s="13"/>
      <c r="E14" s="33"/>
    </row>
    <row r="15" spans="1:8" ht="29.25" customHeight="1">
      <c r="A15" s="9"/>
      <c r="B15" s="13"/>
      <c r="C15" s="13"/>
      <c r="D15" s="13"/>
      <c r="E15" s="33"/>
    </row>
    <row r="16" spans="1:8" ht="29.25" customHeight="1">
      <c r="A16" s="9"/>
      <c r="B16" s="13"/>
      <c r="C16" s="13"/>
      <c r="D16" s="13"/>
      <c r="E16" s="33"/>
    </row>
    <row r="17" spans="1:5" ht="29.25" customHeight="1">
      <c r="A17" s="9"/>
      <c r="B17" s="13"/>
      <c r="C17" s="13"/>
      <c r="D17" s="13"/>
      <c r="E17" s="33"/>
    </row>
    <row r="18" spans="1:5" ht="29.25" customHeight="1">
      <c r="A18" s="9"/>
      <c r="B18" s="13"/>
      <c r="C18" s="13"/>
      <c r="D18" s="13"/>
      <c r="E18" s="33"/>
    </row>
    <row r="19" spans="1:5" ht="29.25" customHeight="1">
      <c r="A19" s="9"/>
      <c r="B19" s="13"/>
      <c r="C19" s="13"/>
      <c r="D19" s="13"/>
      <c r="E19" s="33"/>
    </row>
    <row r="20" spans="1:5" ht="29.25" customHeight="1">
      <c r="A20" s="9"/>
      <c r="B20" s="13"/>
      <c r="C20" s="13"/>
      <c r="D20" s="13"/>
      <c r="E20" s="33"/>
    </row>
    <row r="21" spans="1:5" ht="29.25" customHeight="1">
      <c r="A21" s="9"/>
      <c r="B21" s="13"/>
      <c r="C21" s="13"/>
      <c r="D21" s="13"/>
      <c r="E21" s="33"/>
    </row>
    <row r="22" spans="1:5" ht="29.25" customHeight="1">
      <c r="A22" s="9"/>
      <c r="B22" s="13"/>
      <c r="C22" s="13"/>
      <c r="D22" s="13"/>
      <c r="E22" s="33"/>
    </row>
    <row r="23" spans="1:5" ht="29.25" customHeight="1">
      <c r="A23" s="9"/>
      <c r="B23" s="13"/>
      <c r="C23" s="13"/>
      <c r="D23" s="13"/>
      <c r="E23" s="33"/>
    </row>
    <row r="24" spans="1:5" ht="29.25" customHeight="1">
      <c r="A24" s="9"/>
      <c r="B24" s="13"/>
      <c r="C24" s="13"/>
      <c r="D24" s="13"/>
      <c r="E24" s="33"/>
    </row>
    <row r="25" spans="1:5" ht="29.25" customHeight="1" thickBot="1">
      <c r="A25" s="10"/>
      <c r="B25" s="14"/>
      <c r="C25" s="14"/>
      <c r="D25" s="14"/>
      <c r="E25" s="34"/>
    </row>
  </sheetData>
  <mergeCells count="2">
    <mergeCell ref="A2:E2"/>
    <mergeCell ref="A6:E6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firstPageNumber="16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view="pageBreakPreview" topLeftCell="A4" zoomScaleSheetLayoutView="100" workbookViewId="0">
      <selection activeCell="E15" sqref="E15"/>
    </sheetView>
  </sheetViews>
  <sheetFormatPr defaultRowHeight="13.5"/>
  <cols>
    <col min="2" max="2" width="12.109375" style="1" customWidth="1"/>
    <col min="3" max="3" width="8.21875" style="1" customWidth="1"/>
    <col min="4" max="5" width="14.109375" style="41" customWidth="1"/>
    <col min="6" max="6" width="17.5546875" customWidth="1"/>
    <col min="7" max="7" width="7.44140625" style="1" customWidth="1"/>
    <col min="8" max="10" width="12.44140625" style="4" customWidth="1"/>
  </cols>
  <sheetData>
    <row r="2" spans="1:10" s="3" customFormat="1" ht="49.5" customHeight="1">
      <c r="A2" s="253" t="s">
        <v>170</v>
      </c>
      <c r="B2" s="253"/>
      <c r="C2" s="253"/>
      <c r="D2" s="253"/>
      <c r="E2" s="253"/>
      <c r="F2" s="253"/>
      <c r="G2" s="253"/>
      <c r="H2" s="5"/>
      <c r="I2" s="5"/>
      <c r="J2" s="5"/>
    </row>
    <row r="3" spans="1:10" ht="18.75" customHeight="1" thickBot="1"/>
    <row r="4" spans="1:10" ht="48.75" customHeight="1" thickBot="1">
      <c r="A4" s="36" t="s">
        <v>171</v>
      </c>
      <c r="B4" s="37" t="s">
        <v>172</v>
      </c>
      <c r="C4" s="37" t="s">
        <v>173</v>
      </c>
      <c r="D4" s="38" t="s">
        <v>174</v>
      </c>
      <c r="E4" s="38" t="s">
        <v>175</v>
      </c>
      <c r="F4" s="39" t="s">
        <v>176</v>
      </c>
      <c r="G4" s="40" t="s">
        <v>177</v>
      </c>
    </row>
    <row r="5" spans="1:10" s="4" customFormat="1" ht="48.75" customHeight="1" thickTop="1">
      <c r="A5" s="318" t="s">
        <v>178</v>
      </c>
      <c r="B5" s="319"/>
      <c r="C5" s="113">
        <v>2013.69</v>
      </c>
      <c r="D5" s="113">
        <v>319675000</v>
      </c>
      <c r="E5" s="113">
        <f>D5</f>
        <v>319675000</v>
      </c>
      <c r="F5" s="154" t="s">
        <v>179</v>
      </c>
      <c r="G5" s="155"/>
    </row>
    <row r="6" spans="1:10" s="4" customFormat="1" ht="48.75" customHeight="1">
      <c r="A6" s="320" t="s">
        <v>180</v>
      </c>
      <c r="B6" s="321"/>
      <c r="C6" s="154">
        <v>1</v>
      </c>
      <c r="D6" s="156">
        <v>300000000</v>
      </c>
      <c r="E6" s="157">
        <f>D6</f>
        <v>300000000</v>
      </c>
      <c r="F6" s="158" t="s">
        <v>181</v>
      </c>
      <c r="G6" s="159"/>
    </row>
    <row r="7" spans="1:10" s="4" customFormat="1" ht="48.75" customHeight="1">
      <c r="A7" s="160" t="s">
        <v>182</v>
      </c>
      <c r="B7" s="108" t="s">
        <v>183</v>
      </c>
      <c r="C7" s="112">
        <v>2013.69</v>
      </c>
      <c r="D7" s="110">
        <v>2013600000</v>
      </c>
      <c r="E7" s="110">
        <v>2013600000</v>
      </c>
      <c r="F7" s="109" t="s">
        <v>184</v>
      </c>
      <c r="G7" s="111" t="s">
        <v>185</v>
      </c>
    </row>
    <row r="8" spans="1:10" s="4" customFormat="1" ht="48.75" customHeight="1" thickBot="1">
      <c r="A8" s="322" t="s">
        <v>198</v>
      </c>
      <c r="B8" s="323"/>
      <c r="C8" s="161">
        <v>1</v>
      </c>
      <c r="D8" s="162">
        <v>10511322</v>
      </c>
      <c r="E8" s="163">
        <v>10511322</v>
      </c>
      <c r="F8" s="164" t="s">
        <v>186</v>
      </c>
      <c r="G8" s="165" t="s">
        <v>185</v>
      </c>
    </row>
    <row r="9" spans="1:10" s="4" customFormat="1" ht="48.75" customHeight="1" thickBot="1">
      <c r="A9" s="316" t="s">
        <v>187</v>
      </c>
      <c r="B9" s="317"/>
      <c r="C9" s="114"/>
      <c r="D9" s="115">
        <f>SUM(D5:D8)</f>
        <v>2643786322</v>
      </c>
      <c r="E9" s="116">
        <f>D9</f>
        <v>2643786322</v>
      </c>
      <c r="F9" s="117"/>
      <c r="G9" s="118"/>
    </row>
  </sheetData>
  <mergeCells count="5">
    <mergeCell ref="A9:B9"/>
    <mergeCell ref="A2:G2"/>
    <mergeCell ref="A5:B5"/>
    <mergeCell ref="A6:B6"/>
    <mergeCell ref="A8:B8"/>
  </mergeCells>
  <phoneticPr fontId="2" type="noConversion"/>
  <pageMargins left="0.41" right="0.35" top="0.61" bottom="0.69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"/>
  <sheetViews>
    <sheetView view="pageBreakPreview" zoomScaleSheetLayoutView="100" workbookViewId="0">
      <selection activeCell="H16" sqref="H16"/>
    </sheetView>
  </sheetViews>
  <sheetFormatPr defaultRowHeight="22.5" customHeight="1"/>
  <cols>
    <col min="1" max="1" width="13.6640625" customWidth="1"/>
    <col min="2" max="2" width="15.6640625" customWidth="1"/>
    <col min="3" max="3" width="16.44140625" customWidth="1"/>
    <col min="4" max="4" width="26.5546875" customWidth="1"/>
    <col min="5" max="5" width="13" customWidth="1"/>
  </cols>
  <sheetData>
    <row r="1" spans="1:5" ht="22.5" customHeight="1">
      <c r="A1" s="1"/>
      <c r="B1" s="1"/>
      <c r="C1" s="41"/>
      <c r="D1" s="41"/>
      <c r="E1" s="1"/>
    </row>
    <row r="2" spans="1:5" ht="22.5" customHeight="1">
      <c r="A2" s="253" t="s">
        <v>88</v>
      </c>
      <c r="B2" s="253"/>
      <c r="C2" s="253"/>
      <c r="D2" s="253"/>
      <c r="E2" s="253"/>
    </row>
    <row r="3" spans="1:5" ht="22.5" customHeight="1" thickBot="1">
      <c r="A3" s="1"/>
      <c r="B3" s="1"/>
      <c r="C3" s="41"/>
      <c r="D3" s="41"/>
      <c r="E3" s="1"/>
    </row>
    <row r="4" spans="1:5" ht="22.5" customHeight="1" thickBot="1">
      <c r="A4" s="36" t="s">
        <v>82</v>
      </c>
      <c r="B4" s="37" t="s">
        <v>83</v>
      </c>
      <c r="C4" s="38" t="s">
        <v>84</v>
      </c>
      <c r="D4" s="38" t="s">
        <v>85</v>
      </c>
      <c r="E4" s="40" t="s">
        <v>86</v>
      </c>
    </row>
    <row r="5" spans="1:5" ht="24" customHeight="1" thickTop="1">
      <c r="A5" s="56"/>
      <c r="B5" s="57"/>
      <c r="C5" s="58"/>
      <c r="D5" s="107"/>
      <c r="E5" s="54"/>
    </row>
    <row r="6" spans="1:5" ht="22.5" customHeight="1">
      <c r="A6" s="304" t="s">
        <v>97</v>
      </c>
      <c r="B6" s="305"/>
      <c r="C6" s="305"/>
      <c r="D6" s="305"/>
      <c r="E6" s="306"/>
    </row>
    <row r="7" spans="1:5" ht="22.5" customHeight="1">
      <c r="A7" s="55"/>
      <c r="B7" s="53"/>
      <c r="C7" s="52"/>
      <c r="D7" s="52"/>
      <c r="E7" s="51"/>
    </row>
    <row r="8" spans="1:5" ht="22.5" customHeight="1">
      <c r="A8" s="55"/>
      <c r="B8" s="53"/>
      <c r="C8" s="52"/>
      <c r="D8" s="52"/>
      <c r="E8" s="51"/>
    </row>
    <row r="9" spans="1:5" ht="22.5" customHeight="1">
      <c r="A9" s="55"/>
      <c r="B9" s="53"/>
      <c r="C9" s="52"/>
      <c r="D9" s="52"/>
      <c r="E9" s="51"/>
    </row>
    <row r="10" spans="1:5" ht="22.5" customHeight="1">
      <c r="A10" s="55"/>
      <c r="B10" s="53"/>
      <c r="C10" s="52"/>
      <c r="D10" s="52"/>
      <c r="E10" s="51"/>
    </row>
    <row r="11" spans="1:5" ht="22.5" customHeight="1">
      <c r="A11" s="55"/>
      <c r="B11" s="53"/>
      <c r="C11" s="52"/>
      <c r="D11" s="52"/>
      <c r="E11" s="51"/>
    </row>
    <row r="12" spans="1:5" ht="22.5" customHeight="1">
      <c r="A12" s="55"/>
      <c r="B12" s="53"/>
      <c r="C12" s="52"/>
      <c r="D12" s="52"/>
      <c r="E12" s="51"/>
    </row>
    <row r="13" spans="1:5" ht="22.5" customHeight="1">
      <c r="A13" s="55"/>
      <c r="B13" s="53"/>
      <c r="C13" s="52"/>
      <c r="D13" s="52"/>
      <c r="E13" s="51"/>
    </row>
    <row r="14" spans="1:5" ht="22.5" customHeight="1">
      <c r="A14" s="55"/>
      <c r="B14" s="53"/>
      <c r="C14" s="52"/>
      <c r="D14" s="52"/>
      <c r="E14" s="51"/>
    </row>
    <row r="15" spans="1:5" ht="22.5" customHeight="1">
      <c r="A15" s="55"/>
      <c r="B15" s="53"/>
      <c r="C15" s="52"/>
      <c r="D15" s="52"/>
      <c r="E15" s="51"/>
    </row>
    <row r="16" spans="1:5" ht="22.5" customHeight="1">
      <c r="A16" s="55"/>
      <c r="B16" s="53"/>
      <c r="C16" s="52"/>
      <c r="D16" s="52"/>
      <c r="E16" s="51"/>
    </row>
    <row r="17" spans="1:5" ht="22.5" customHeight="1">
      <c r="A17" s="55"/>
      <c r="B17" s="53"/>
      <c r="C17" s="52"/>
      <c r="D17" s="52"/>
      <c r="E17" s="51"/>
    </row>
    <row r="18" spans="1:5" ht="22.5" customHeight="1">
      <c r="A18" s="55"/>
      <c r="B18" s="53"/>
      <c r="C18" s="52"/>
      <c r="D18" s="52"/>
      <c r="E18" s="51"/>
    </row>
    <row r="19" spans="1:5" ht="22.5" customHeight="1">
      <c r="A19" s="55"/>
      <c r="B19" s="53"/>
      <c r="C19" s="52"/>
      <c r="D19" s="52"/>
      <c r="E19" s="51"/>
    </row>
    <row r="20" spans="1:5" ht="22.5" customHeight="1">
      <c r="A20" s="55"/>
      <c r="B20" s="53"/>
      <c r="C20" s="52"/>
      <c r="D20" s="52"/>
      <c r="E20" s="51"/>
    </row>
    <row r="21" spans="1:5" ht="22.5" customHeight="1">
      <c r="A21" s="55"/>
      <c r="B21" s="53"/>
      <c r="C21" s="52"/>
      <c r="D21" s="52"/>
      <c r="E21" s="51"/>
    </row>
    <row r="22" spans="1:5" ht="22.5" customHeight="1">
      <c r="A22" s="55"/>
      <c r="B22" s="53"/>
      <c r="C22" s="52"/>
      <c r="D22" s="52"/>
      <c r="E22" s="51"/>
    </row>
    <row r="23" spans="1:5" ht="22.5" customHeight="1">
      <c r="A23" s="55"/>
      <c r="B23" s="53"/>
      <c r="C23" s="52"/>
      <c r="D23" s="52"/>
      <c r="E23" s="51"/>
    </row>
    <row r="24" spans="1:5" ht="22.5" customHeight="1">
      <c r="A24" s="55"/>
      <c r="B24" s="53"/>
      <c r="C24" s="52"/>
      <c r="D24" s="52"/>
      <c r="E24" s="51"/>
    </row>
    <row r="25" spans="1:5" ht="22.5" customHeight="1">
      <c r="A25" s="55"/>
      <c r="B25" s="53"/>
      <c r="C25" s="52"/>
      <c r="D25" s="52"/>
      <c r="E25" s="51"/>
    </row>
    <row r="26" spans="1:5" ht="22.5" customHeight="1">
      <c r="A26" s="55"/>
      <c r="B26" s="53"/>
      <c r="C26" s="52"/>
      <c r="D26" s="52"/>
      <c r="E26" s="51"/>
    </row>
    <row r="27" spans="1:5" ht="22.5" customHeight="1">
      <c r="A27" s="55"/>
      <c r="B27" s="53"/>
      <c r="C27" s="52"/>
      <c r="D27" s="52"/>
      <c r="E27" s="51"/>
    </row>
    <row r="28" spans="1:5" ht="22.5" customHeight="1">
      <c r="A28" s="55"/>
      <c r="B28" s="53"/>
      <c r="C28" s="52"/>
      <c r="D28" s="52"/>
      <c r="E28" s="51"/>
    </row>
    <row r="29" spans="1:5" ht="22.5" customHeight="1">
      <c r="A29" s="55"/>
      <c r="B29" s="53"/>
      <c r="C29" s="52"/>
      <c r="D29" s="52"/>
      <c r="E29" s="51"/>
    </row>
    <row r="30" spans="1:5" ht="22.5" customHeight="1" thickBot="1">
      <c r="A30" s="83" t="s">
        <v>87</v>
      </c>
      <c r="B30" s="79"/>
      <c r="C30" s="80"/>
      <c r="D30" s="80"/>
      <c r="E30" s="82"/>
    </row>
  </sheetData>
  <mergeCells count="2">
    <mergeCell ref="A2:E2"/>
    <mergeCell ref="A6:E6"/>
  </mergeCells>
  <phoneticPr fontId="2" type="noConversion"/>
  <pageMargins left="0.28000000000000003" right="0.25" top="1" bottom="1" header="0.5" footer="0.5"/>
  <pageSetup paperSize="9" firstPageNumber="18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23"/>
  <sheetViews>
    <sheetView view="pageBreakPreview" zoomScaleSheetLayoutView="100" workbookViewId="0">
      <selection activeCell="D10" sqref="D10"/>
    </sheetView>
  </sheetViews>
  <sheetFormatPr defaultRowHeight="22.5" customHeight="1"/>
  <cols>
    <col min="1" max="1" width="10.33203125" style="1" customWidth="1"/>
    <col min="2" max="2" width="12.88671875" style="1" customWidth="1"/>
    <col min="3" max="3" width="13.6640625" style="1" customWidth="1"/>
    <col min="4" max="4" width="15" style="42" customWidth="1"/>
    <col min="5" max="5" width="13.33203125" style="1" customWidth="1"/>
    <col min="6" max="6" width="21.77734375" style="47" customWidth="1"/>
  </cols>
  <sheetData>
    <row r="1" spans="1:6" ht="22.5" customHeight="1">
      <c r="C1" s="99"/>
      <c r="D1" s="99"/>
      <c r="E1" s="99"/>
    </row>
    <row r="2" spans="1:6" ht="22.5" customHeight="1">
      <c r="A2" s="253" t="s">
        <v>89</v>
      </c>
      <c r="B2" s="253"/>
      <c r="C2" s="253"/>
      <c r="D2" s="253"/>
      <c r="E2" s="253"/>
      <c r="F2" s="253"/>
    </row>
    <row r="3" spans="1:6" ht="22.5" customHeight="1" thickBot="1">
      <c r="C3" s="99"/>
      <c r="D3" s="99"/>
      <c r="E3" s="99"/>
    </row>
    <row r="4" spans="1:6" ht="30.75" customHeight="1" thickBot="1">
      <c r="A4" s="36" t="s">
        <v>90</v>
      </c>
      <c r="B4" s="37" t="s">
        <v>91</v>
      </c>
      <c r="C4" s="38" t="s">
        <v>92</v>
      </c>
      <c r="D4" s="38" t="s">
        <v>93</v>
      </c>
      <c r="E4" s="38" t="s">
        <v>94</v>
      </c>
      <c r="F4" s="40" t="s">
        <v>95</v>
      </c>
    </row>
    <row r="5" spans="1:6" ht="30.75" customHeight="1" thickTop="1">
      <c r="A5" s="91"/>
      <c r="B5" s="96"/>
      <c r="C5" s="97"/>
      <c r="D5" s="84"/>
      <c r="E5" s="84"/>
      <c r="F5" s="92"/>
    </row>
    <row r="6" spans="1:6" ht="30.75" customHeight="1">
      <c r="A6" s="304" t="s">
        <v>97</v>
      </c>
      <c r="B6" s="305"/>
      <c r="C6" s="305"/>
      <c r="D6" s="305"/>
      <c r="E6" s="305"/>
      <c r="F6" s="306"/>
    </row>
    <row r="7" spans="1:6" ht="30.75" customHeight="1">
      <c r="A7" s="98"/>
      <c r="B7" s="86"/>
      <c r="C7" s="90"/>
      <c r="D7" s="87"/>
      <c r="E7" s="106"/>
      <c r="F7" s="93"/>
    </row>
    <row r="8" spans="1:6" ht="30.75" customHeight="1">
      <c r="A8" s="98"/>
      <c r="B8" s="86"/>
      <c r="C8" s="90"/>
      <c r="D8" s="87"/>
      <c r="E8" s="106"/>
      <c r="F8" s="100"/>
    </row>
    <row r="9" spans="1:6" ht="30.75" customHeight="1">
      <c r="A9" s="101"/>
      <c r="B9" s="53"/>
      <c r="C9" s="105"/>
      <c r="D9" s="52"/>
      <c r="E9" s="52"/>
      <c r="F9" s="94"/>
    </row>
    <row r="10" spans="1:6" ht="30.75" customHeight="1">
      <c r="A10" s="101"/>
      <c r="B10" s="53"/>
      <c r="C10" s="105"/>
      <c r="D10" s="52"/>
      <c r="E10" s="52"/>
      <c r="F10" s="94"/>
    </row>
    <row r="11" spans="1:6" ht="30.75" customHeight="1">
      <c r="A11" s="101"/>
      <c r="B11" s="53"/>
      <c r="C11" s="105"/>
      <c r="D11" s="52"/>
      <c r="E11" s="52"/>
      <c r="F11" s="94"/>
    </row>
    <row r="12" spans="1:6" ht="30.75" customHeight="1">
      <c r="A12" s="55"/>
      <c r="B12" s="53"/>
      <c r="C12" s="52"/>
      <c r="D12" s="52"/>
      <c r="E12" s="52"/>
      <c r="F12" s="94"/>
    </row>
    <row r="13" spans="1:6" ht="30.75" customHeight="1">
      <c r="A13" s="55"/>
      <c r="B13" s="53"/>
      <c r="C13" s="52"/>
      <c r="D13" s="52"/>
      <c r="E13" s="52"/>
      <c r="F13" s="94"/>
    </row>
    <row r="14" spans="1:6" ht="30.75" customHeight="1">
      <c r="A14" s="55"/>
      <c r="B14" s="53"/>
      <c r="C14" s="52"/>
      <c r="D14" s="52"/>
      <c r="E14" s="52"/>
      <c r="F14" s="94"/>
    </row>
    <row r="15" spans="1:6" ht="30.75" customHeight="1">
      <c r="A15" s="55"/>
      <c r="B15" s="53"/>
      <c r="C15" s="52"/>
      <c r="D15" s="52"/>
      <c r="E15" s="52"/>
      <c r="F15" s="94"/>
    </row>
    <row r="16" spans="1:6" ht="30.75" customHeight="1">
      <c r="A16" s="55"/>
      <c r="B16" s="53"/>
      <c r="C16" s="52"/>
      <c r="D16" s="52"/>
      <c r="E16" s="52"/>
      <c r="F16" s="94"/>
    </row>
    <row r="17" spans="1:6" ht="30.75" customHeight="1">
      <c r="A17" s="55"/>
      <c r="B17" s="53"/>
      <c r="C17" s="52"/>
      <c r="D17" s="52"/>
      <c r="E17" s="52"/>
      <c r="F17" s="94"/>
    </row>
    <row r="18" spans="1:6" ht="30.75" customHeight="1">
      <c r="A18" s="55"/>
      <c r="B18" s="53"/>
      <c r="C18" s="52"/>
      <c r="D18" s="52"/>
      <c r="E18" s="52"/>
      <c r="F18" s="94"/>
    </row>
    <row r="19" spans="1:6" ht="30.75" customHeight="1">
      <c r="A19" s="55"/>
      <c r="B19" s="53"/>
      <c r="C19" s="52"/>
      <c r="D19" s="52"/>
      <c r="E19" s="52"/>
      <c r="F19" s="94"/>
    </row>
    <row r="20" spans="1:6" ht="30.75" customHeight="1">
      <c r="A20" s="55"/>
      <c r="B20" s="53"/>
      <c r="C20" s="52"/>
      <c r="D20" s="52"/>
      <c r="E20" s="52"/>
      <c r="F20" s="94"/>
    </row>
    <row r="21" spans="1:6" ht="30.75" customHeight="1">
      <c r="A21" s="55"/>
      <c r="B21" s="53"/>
      <c r="C21" s="52"/>
      <c r="D21" s="52"/>
      <c r="E21" s="52"/>
      <c r="F21" s="94"/>
    </row>
    <row r="22" spans="1:6" ht="30.75" customHeight="1">
      <c r="A22" s="55"/>
      <c r="B22" s="53"/>
      <c r="C22" s="52"/>
      <c r="D22" s="52"/>
      <c r="E22" s="52"/>
      <c r="F22" s="94"/>
    </row>
    <row r="23" spans="1:6" ht="30.75" customHeight="1" thickBot="1">
      <c r="A23" s="83" t="s">
        <v>87</v>
      </c>
      <c r="B23" s="79"/>
      <c r="C23" s="80"/>
      <c r="D23" s="80">
        <f>SUM(D5:D22)</f>
        <v>0</v>
      </c>
      <c r="E23" s="80"/>
      <c r="F23" s="95"/>
    </row>
  </sheetData>
  <mergeCells count="2">
    <mergeCell ref="A2:F2"/>
    <mergeCell ref="A6:F6"/>
  </mergeCells>
  <phoneticPr fontId="2" type="noConversion"/>
  <pageMargins left="0.21" right="0.18" top="1" bottom="1" header="0.5" footer="0.5"/>
  <pageSetup paperSize="9" firstPageNumber="19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2:G25"/>
  <sheetViews>
    <sheetView view="pageBreakPreview" zoomScaleSheetLayoutView="100" workbookViewId="0">
      <selection activeCell="G12" sqref="G12"/>
    </sheetView>
  </sheetViews>
  <sheetFormatPr defaultRowHeight="13.5"/>
  <cols>
    <col min="1" max="1" width="13.77734375" style="1" customWidth="1"/>
    <col min="2" max="2" width="16.6640625" style="41" customWidth="1"/>
    <col min="3" max="3" width="30.77734375" customWidth="1"/>
    <col min="4" max="4" width="13.44140625" style="1" customWidth="1"/>
    <col min="5" max="7" width="12.44140625" style="4" customWidth="1"/>
  </cols>
  <sheetData>
    <row r="2" spans="1:7" s="3" customFormat="1" ht="20.25">
      <c r="A2" s="307" t="s">
        <v>96</v>
      </c>
      <c r="B2" s="307"/>
      <c r="C2" s="307"/>
      <c r="D2" s="307"/>
      <c r="E2" s="5"/>
      <c r="F2" s="5"/>
      <c r="G2" s="5"/>
    </row>
    <row r="3" spans="1:7" ht="14.25" thickBot="1"/>
    <row r="4" spans="1:7" ht="29.25" customHeight="1" thickBot="1">
      <c r="A4" s="36" t="s">
        <v>39</v>
      </c>
      <c r="B4" s="38" t="s">
        <v>42</v>
      </c>
      <c r="C4" s="39" t="s">
        <v>40</v>
      </c>
      <c r="D4" s="40" t="s">
        <v>41</v>
      </c>
    </row>
    <row r="5" spans="1:7" ht="29.25" customHeight="1" thickTop="1">
      <c r="A5" s="70"/>
      <c r="B5" s="72"/>
      <c r="C5" s="71"/>
      <c r="D5" s="73"/>
    </row>
    <row r="6" spans="1:7" ht="29.25" customHeight="1">
      <c r="A6" s="304" t="s">
        <v>97</v>
      </c>
      <c r="B6" s="305"/>
      <c r="C6" s="305"/>
      <c r="D6" s="306"/>
    </row>
    <row r="7" spans="1:7" ht="29.25" customHeight="1">
      <c r="A7" s="61"/>
      <c r="B7" s="62"/>
      <c r="C7" s="25"/>
      <c r="D7" s="74"/>
    </row>
    <row r="8" spans="1:7" ht="29.25" customHeight="1">
      <c r="A8" s="61"/>
      <c r="B8" s="62"/>
      <c r="C8" s="25"/>
      <c r="D8" s="74"/>
    </row>
    <row r="9" spans="1:7" ht="29.25" customHeight="1">
      <c r="A9" s="59"/>
      <c r="B9" s="60"/>
      <c r="C9" s="25"/>
      <c r="D9" s="68"/>
    </row>
    <row r="10" spans="1:7" ht="29.25" customHeight="1">
      <c r="A10" s="61"/>
      <c r="B10" s="62"/>
      <c r="C10" s="25"/>
      <c r="D10" s="74"/>
    </row>
    <row r="11" spans="1:7" ht="29.25" customHeight="1">
      <c r="A11" s="61"/>
      <c r="B11" s="62"/>
      <c r="C11" s="25"/>
      <c r="D11" s="74"/>
    </row>
    <row r="12" spans="1:7" ht="29.25" customHeight="1">
      <c r="A12" s="61"/>
      <c r="B12" s="62"/>
      <c r="C12" s="25"/>
      <c r="D12" s="74"/>
    </row>
    <row r="13" spans="1:7" ht="29.25" customHeight="1">
      <c r="A13" s="61"/>
      <c r="B13" s="62"/>
      <c r="C13" s="25"/>
      <c r="D13" s="74"/>
    </row>
    <row r="14" spans="1:7" ht="29.25" customHeight="1">
      <c r="A14" s="61"/>
      <c r="B14" s="62"/>
      <c r="C14" s="25"/>
      <c r="D14" s="74"/>
    </row>
    <row r="15" spans="1:7" ht="29.25" customHeight="1">
      <c r="A15" s="59"/>
      <c r="B15" s="60"/>
      <c r="C15" s="25"/>
      <c r="D15" s="68"/>
    </row>
    <row r="16" spans="1:7" ht="29.25" customHeight="1">
      <c r="A16" s="61"/>
      <c r="B16" s="62"/>
      <c r="C16" s="25"/>
      <c r="D16" s="74"/>
    </row>
    <row r="17" spans="1:4" ht="29.25" customHeight="1">
      <c r="A17" s="61"/>
      <c r="B17" s="62"/>
      <c r="C17" s="25"/>
      <c r="D17" s="74"/>
    </row>
    <row r="18" spans="1:4" ht="29.25" customHeight="1">
      <c r="A18" s="59"/>
      <c r="B18" s="60"/>
      <c r="C18" s="25"/>
      <c r="D18" s="68"/>
    </row>
    <row r="19" spans="1:4" ht="29.25" customHeight="1">
      <c r="A19" s="61"/>
      <c r="B19" s="62"/>
      <c r="C19" s="25"/>
      <c r="D19" s="74"/>
    </row>
    <row r="20" spans="1:4" ht="29.25" customHeight="1">
      <c r="A20" s="61"/>
      <c r="B20" s="62"/>
      <c r="C20" s="25"/>
      <c r="D20" s="74"/>
    </row>
    <row r="21" spans="1:4" ht="29.25" customHeight="1">
      <c r="A21" s="61"/>
      <c r="B21" s="62"/>
      <c r="C21" s="25"/>
      <c r="D21" s="69"/>
    </row>
    <row r="22" spans="1:4" ht="29.25" customHeight="1">
      <c r="A22" s="61"/>
      <c r="B22" s="62"/>
      <c r="C22" s="25"/>
      <c r="D22" s="74"/>
    </row>
    <row r="23" spans="1:4" ht="29.25" customHeight="1">
      <c r="A23" s="61"/>
      <c r="B23" s="62"/>
      <c r="C23" s="63"/>
      <c r="D23" s="74"/>
    </row>
    <row r="24" spans="1:4" ht="29.25" customHeight="1">
      <c r="A24" s="61"/>
      <c r="B24" s="62"/>
      <c r="C24" s="63"/>
      <c r="D24" s="74"/>
    </row>
    <row r="25" spans="1:4" ht="29.25" customHeight="1" thickBot="1">
      <c r="A25" s="75"/>
      <c r="B25" s="76"/>
      <c r="C25" s="77"/>
      <c r="D25" s="78"/>
    </row>
  </sheetData>
  <mergeCells count="2">
    <mergeCell ref="A6:D6"/>
    <mergeCell ref="A2:D2"/>
  </mergeCells>
  <phoneticPr fontId="2" type="noConversion"/>
  <pageMargins left="0.75" right="0.75" top="1" bottom="1" header="0.5" footer="0.5"/>
  <pageSetup paperSize="9" firstPageNumber="2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G24"/>
  <sheetViews>
    <sheetView view="pageBreakPreview" topLeftCell="A16" zoomScaleSheetLayoutView="100" workbookViewId="0">
      <selection activeCell="H12" sqref="H12"/>
    </sheetView>
  </sheetViews>
  <sheetFormatPr defaultRowHeight="13.5"/>
  <cols>
    <col min="1" max="1" width="11.88671875" style="1" customWidth="1"/>
    <col min="2" max="2" width="13.5546875" style="1" customWidth="1"/>
    <col min="3" max="3" width="15.109375" style="99" customWidth="1"/>
    <col min="4" max="4" width="30.44140625" style="1" customWidth="1"/>
    <col min="5" max="5" width="13.44140625" style="1" customWidth="1"/>
    <col min="6" max="7" width="12.44140625" style="4" customWidth="1"/>
  </cols>
  <sheetData>
    <row r="2" spans="1:7" s="3" customFormat="1" ht="20.25">
      <c r="A2" s="307" t="s">
        <v>135</v>
      </c>
      <c r="B2" s="307"/>
      <c r="C2" s="307"/>
      <c r="D2" s="307"/>
      <c r="E2" s="307"/>
      <c r="F2" s="5"/>
      <c r="G2" s="5"/>
    </row>
    <row r="3" spans="1:7" ht="14.25" thickBot="1"/>
    <row r="4" spans="1:7" ht="31.5" customHeight="1" thickBot="1">
      <c r="A4" s="36" t="s">
        <v>39</v>
      </c>
      <c r="B4" s="37" t="s">
        <v>98</v>
      </c>
      <c r="C4" s="38" t="s">
        <v>42</v>
      </c>
      <c r="D4" s="39" t="s">
        <v>40</v>
      </c>
      <c r="E4" s="40" t="s">
        <v>41</v>
      </c>
    </row>
    <row r="5" spans="1:7" ht="31.5" customHeight="1" thickTop="1">
      <c r="A5" s="146"/>
      <c r="B5" s="102"/>
      <c r="C5" s="84"/>
      <c r="D5" s="96"/>
      <c r="E5" s="85"/>
    </row>
    <row r="6" spans="1:7" ht="31.5" customHeight="1">
      <c r="A6" s="304" t="s">
        <v>97</v>
      </c>
      <c r="B6" s="305"/>
      <c r="C6" s="305"/>
      <c r="D6" s="305"/>
      <c r="E6" s="306"/>
    </row>
    <row r="7" spans="1:7" ht="31.5" customHeight="1">
      <c r="A7" s="55"/>
      <c r="B7" s="89"/>
      <c r="C7" s="52"/>
      <c r="D7" s="103"/>
      <c r="E7" s="51"/>
    </row>
    <row r="8" spans="1:7" ht="29.25" customHeight="1">
      <c r="A8" s="59"/>
      <c r="B8" s="89"/>
      <c r="C8" s="52"/>
      <c r="D8" s="103"/>
      <c r="E8" s="51"/>
    </row>
    <row r="9" spans="1:7" ht="29.25" customHeight="1">
      <c r="A9" s="59"/>
      <c r="B9" s="89"/>
      <c r="C9" s="52"/>
      <c r="D9" s="103"/>
      <c r="E9" s="51"/>
    </row>
    <row r="10" spans="1:7" ht="29.25" customHeight="1">
      <c r="A10" s="59"/>
      <c r="B10" s="89"/>
      <c r="C10" s="52"/>
      <c r="D10" s="103"/>
      <c r="E10" s="51"/>
    </row>
    <row r="11" spans="1:7" ht="29.25" customHeight="1">
      <c r="A11" s="59"/>
      <c r="B11" s="89"/>
      <c r="C11" s="52"/>
      <c r="D11" s="103"/>
      <c r="E11" s="51"/>
    </row>
    <row r="12" spans="1:7" ht="29.25" customHeight="1">
      <c r="A12" s="59"/>
      <c r="B12" s="89"/>
      <c r="C12" s="52"/>
      <c r="D12" s="103"/>
      <c r="E12" s="51"/>
    </row>
    <row r="13" spans="1:7" ht="29.25" customHeight="1">
      <c r="A13" s="59"/>
      <c r="B13" s="89"/>
      <c r="C13" s="52"/>
      <c r="D13" s="103"/>
      <c r="E13" s="51"/>
    </row>
    <row r="14" spans="1:7" ht="29.25" customHeight="1">
      <c r="A14" s="59"/>
      <c r="B14" s="89"/>
      <c r="C14" s="52"/>
      <c r="D14" s="103"/>
      <c r="E14" s="51"/>
    </row>
    <row r="15" spans="1:7" ht="29.25" customHeight="1">
      <c r="A15" s="59"/>
      <c r="B15" s="89"/>
      <c r="C15" s="52"/>
      <c r="D15" s="103"/>
      <c r="E15" s="51"/>
    </row>
    <row r="16" spans="1:7" ht="29.25" customHeight="1">
      <c r="A16" s="59"/>
      <c r="B16" s="89"/>
      <c r="C16" s="52"/>
      <c r="D16" s="103"/>
      <c r="E16" s="51"/>
    </row>
    <row r="17" spans="1:5" ht="29.25" customHeight="1">
      <c r="A17" s="59"/>
      <c r="B17" s="89"/>
      <c r="C17" s="52"/>
      <c r="D17" s="103"/>
      <c r="E17" s="51"/>
    </row>
    <row r="18" spans="1:5" ht="29.25" customHeight="1">
      <c r="A18" s="59"/>
      <c r="B18" s="89"/>
      <c r="C18" s="52"/>
      <c r="D18" s="103"/>
      <c r="E18" s="51"/>
    </row>
    <row r="19" spans="1:5" ht="29.25" customHeight="1">
      <c r="A19" s="61"/>
      <c r="B19" s="125"/>
      <c r="C19" s="52"/>
      <c r="D19" s="103"/>
      <c r="E19" s="88"/>
    </row>
    <row r="20" spans="1:5" ht="29.25" customHeight="1">
      <c r="A20" s="61"/>
      <c r="B20" s="125"/>
      <c r="C20" s="52"/>
      <c r="D20" s="103"/>
      <c r="E20" s="88"/>
    </row>
    <row r="21" spans="1:5" ht="29.25" customHeight="1">
      <c r="A21" s="61"/>
      <c r="B21" s="125"/>
      <c r="C21" s="52"/>
      <c r="D21" s="103"/>
      <c r="E21" s="88"/>
    </row>
    <row r="22" spans="1:5" ht="29.25" customHeight="1">
      <c r="A22" s="61"/>
      <c r="B22" s="125"/>
      <c r="C22" s="52"/>
      <c r="D22" s="103"/>
      <c r="E22" s="88"/>
    </row>
    <row r="23" spans="1:5" ht="29.25" customHeight="1">
      <c r="A23" s="61"/>
      <c r="B23" s="125"/>
      <c r="C23" s="52"/>
      <c r="D23" s="103"/>
      <c r="E23" s="88"/>
    </row>
    <row r="24" spans="1:5" ht="29.25" customHeight="1" thickBot="1">
      <c r="A24" s="124"/>
      <c r="B24" s="126"/>
      <c r="C24" s="127"/>
      <c r="D24" s="128"/>
      <c r="E24" s="129"/>
    </row>
  </sheetData>
  <mergeCells count="2">
    <mergeCell ref="A2:E2"/>
    <mergeCell ref="A6:E6"/>
  </mergeCells>
  <phoneticPr fontId="2" type="noConversion"/>
  <pageMargins left="0.3" right="0.34" top="0.72" bottom="1" header="0.5" footer="0.5"/>
  <pageSetup paperSize="9" firstPageNumber="21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G26"/>
  <sheetViews>
    <sheetView view="pageBreakPreview" zoomScaleSheetLayoutView="100" workbookViewId="0">
      <selection activeCell="C19" sqref="C19"/>
    </sheetView>
  </sheetViews>
  <sheetFormatPr defaultRowHeight="13.5"/>
  <cols>
    <col min="1" max="1" width="13" style="1" customWidth="1"/>
    <col min="2" max="2" width="14.21875" style="1" customWidth="1"/>
    <col min="3" max="3" width="15.44140625" style="99" customWidth="1"/>
    <col min="4" max="4" width="28.77734375" style="1" customWidth="1"/>
    <col min="5" max="5" width="14.21875" style="1" customWidth="1"/>
    <col min="6" max="7" width="12.44140625" style="35" customWidth="1"/>
    <col min="8" max="16384" width="8.88671875" style="1"/>
  </cols>
  <sheetData>
    <row r="2" spans="1:7" s="104" customFormat="1" ht="22.5" customHeight="1">
      <c r="A2" s="253" t="s">
        <v>99</v>
      </c>
      <c r="B2" s="253"/>
      <c r="C2" s="253"/>
      <c r="D2" s="253"/>
      <c r="E2" s="253"/>
      <c r="F2" s="153"/>
      <c r="G2" s="153"/>
    </row>
    <row r="3" spans="1:7" ht="32.25" customHeight="1" thickBot="1"/>
    <row r="4" spans="1:7" ht="18" customHeight="1" thickBot="1">
      <c r="A4" s="205" t="s">
        <v>39</v>
      </c>
      <c r="B4" s="211" t="s">
        <v>98</v>
      </c>
      <c r="C4" s="212" t="s">
        <v>42</v>
      </c>
      <c r="D4" s="39" t="s">
        <v>40</v>
      </c>
      <c r="E4" s="40" t="s">
        <v>41</v>
      </c>
    </row>
    <row r="5" spans="1:7" ht="18" customHeight="1" thickTop="1" thickBot="1">
      <c r="A5" s="206" t="s">
        <v>141</v>
      </c>
      <c r="B5" s="210" t="s">
        <v>193</v>
      </c>
      <c r="C5" s="213">
        <v>490000</v>
      </c>
      <c r="D5" s="130"/>
      <c r="E5" s="54"/>
    </row>
    <row r="6" spans="1:7" ht="18" customHeight="1" thickTop="1">
      <c r="A6" s="206"/>
      <c r="B6" s="215" t="s">
        <v>194</v>
      </c>
      <c r="C6" s="213">
        <v>572100</v>
      </c>
      <c r="D6" s="130"/>
      <c r="E6" s="210"/>
    </row>
    <row r="7" spans="1:7" ht="18" customHeight="1">
      <c r="A7" s="208"/>
      <c r="B7" s="207" t="s">
        <v>142</v>
      </c>
      <c r="C7" s="121">
        <v>937100</v>
      </c>
      <c r="D7" s="131"/>
      <c r="E7" s="123"/>
    </row>
    <row r="8" spans="1:7" ht="18" customHeight="1">
      <c r="A8" s="209"/>
      <c r="B8" s="207" t="s">
        <v>195</v>
      </c>
      <c r="C8" s="121">
        <v>478100</v>
      </c>
      <c r="D8" s="131" t="s">
        <v>200</v>
      </c>
      <c r="E8" s="123"/>
    </row>
    <row r="9" spans="1:7" ht="18" customHeight="1">
      <c r="A9" s="209" t="s">
        <v>197</v>
      </c>
      <c r="B9" s="207" t="s">
        <v>188</v>
      </c>
      <c r="C9" s="121">
        <v>14249430</v>
      </c>
      <c r="D9" s="131"/>
      <c r="E9" s="123"/>
    </row>
    <row r="10" spans="1:7" ht="18" customHeight="1">
      <c r="A10" s="214" t="s">
        <v>196</v>
      </c>
      <c r="B10" s="207"/>
      <c r="C10" s="121">
        <f>SUM(C5:C9)</f>
        <v>16726730</v>
      </c>
      <c r="D10" s="131"/>
      <c r="E10" s="123"/>
    </row>
    <row r="11" spans="1:7" ht="18" customHeight="1">
      <c r="A11" s="122"/>
      <c r="B11" s="120"/>
      <c r="C11" s="121" t="s">
        <v>190</v>
      </c>
      <c r="D11" s="131"/>
      <c r="E11" s="123"/>
    </row>
    <row r="12" spans="1:7" ht="18" customHeight="1">
      <c r="A12" s="122"/>
      <c r="B12" s="120"/>
      <c r="C12" s="121"/>
      <c r="D12" s="131"/>
      <c r="E12" s="123"/>
    </row>
    <row r="13" spans="1:7" ht="18" customHeight="1">
      <c r="A13" s="122"/>
      <c r="B13" s="120"/>
      <c r="C13" s="121"/>
      <c r="D13" s="131"/>
      <c r="E13" s="123"/>
    </row>
    <row r="14" spans="1:7" ht="18" customHeight="1">
      <c r="A14" s="122"/>
      <c r="B14" s="120"/>
      <c r="C14" s="121"/>
      <c r="D14" s="131"/>
      <c r="E14" s="123"/>
    </row>
    <row r="15" spans="1:7" ht="18" customHeight="1">
      <c r="A15" s="122"/>
      <c r="B15" s="120"/>
      <c r="C15" s="121"/>
      <c r="D15" s="131"/>
      <c r="E15" s="123"/>
    </row>
    <row r="16" spans="1:7" ht="18" customHeight="1">
      <c r="A16" s="122"/>
      <c r="B16" s="120"/>
      <c r="C16" s="121"/>
      <c r="D16" s="131"/>
      <c r="E16" s="123"/>
    </row>
    <row r="17" spans="1:5" ht="18" customHeight="1">
      <c r="A17" s="122"/>
      <c r="B17" s="120"/>
      <c r="C17" s="121"/>
      <c r="D17" s="119"/>
      <c r="E17" s="123"/>
    </row>
    <row r="18" spans="1:5" ht="18" customHeight="1">
      <c r="A18" s="122"/>
      <c r="B18" s="120"/>
      <c r="C18" s="121"/>
      <c r="D18" s="119"/>
      <c r="E18" s="123"/>
    </row>
    <row r="19" spans="1:5" ht="18" customHeight="1">
      <c r="A19" s="122"/>
      <c r="B19" s="120"/>
      <c r="C19" s="121"/>
      <c r="D19" s="119"/>
      <c r="E19" s="123"/>
    </row>
    <row r="20" spans="1:5" ht="18" customHeight="1">
      <c r="A20" s="122"/>
      <c r="B20" s="120"/>
      <c r="C20" s="121"/>
      <c r="D20" s="119"/>
      <c r="E20" s="123"/>
    </row>
    <row r="21" spans="1:5" ht="18" customHeight="1">
      <c r="A21" s="122"/>
      <c r="B21" s="120"/>
      <c r="C21" s="121"/>
      <c r="D21" s="119"/>
      <c r="E21" s="123"/>
    </row>
    <row r="22" spans="1:5" ht="18" customHeight="1">
      <c r="A22" s="122"/>
      <c r="B22" s="120"/>
      <c r="C22" s="121"/>
      <c r="D22" s="119"/>
      <c r="E22" s="123"/>
    </row>
    <row r="23" spans="1:5" ht="18" customHeight="1">
      <c r="A23" s="122"/>
      <c r="B23" s="120"/>
      <c r="C23" s="121"/>
      <c r="D23" s="119"/>
      <c r="E23" s="123"/>
    </row>
    <row r="24" spans="1:5" ht="18" customHeight="1">
      <c r="A24" s="122"/>
      <c r="B24" s="120"/>
      <c r="C24" s="121"/>
      <c r="D24" s="119"/>
      <c r="E24" s="123"/>
    </row>
    <row r="25" spans="1:5" ht="18" customHeight="1">
      <c r="A25" s="122"/>
      <c r="B25" s="120"/>
      <c r="C25" s="121"/>
      <c r="D25" s="119"/>
      <c r="E25" s="123"/>
    </row>
    <row r="26" spans="1:5" ht="18" customHeight="1" thickBot="1">
      <c r="A26" s="324" t="s">
        <v>100</v>
      </c>
      <c r="B26" s="325"/>
      <c r="C26" s="80">
        <f>SUM(C5:C25)</f>
        <v>33453460</v>
      </c>
      <c r="D26" s="81"/>
      <c r="E26" s="82"/>
    </row>
  </sheetData>
  <mergeCells count="2">
    <mergeCell ref="A2:E2"/>
    <mergeCell ref="A26:B26"/>
  </mergeCells>
  <phoneticPr fontId="2" type="noConversion"/>
  <printOptions horizontalCentered="1"/>
  <pageMargins left="0.24" right="0.23" top="0.67" bottom="0.66" header="0.51181102362204722" footer="0.51181102362204722"/>
  <pageSetup paperSize="9" firstPageNumber="22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view="pageBreakPreview" zoomScaleSheetLayoutView="100" workbookViewId="0">
      <selection activeCell="D17" sqref="D17"/>
    </sheetView>
  </sheetViews>
  <sheetFormatPr defaultRowHeight="13.5"/>
  <cols>
    <col min="1" max="1" width="5" style="42" customWidth="1"/>
    <col min="2" max="2" width="9.21875" style="42" customWidth="1"/>
    <col min="3" max="3" width="15" style="42" customWidth="1"/>
    <col min="4" max="7" width="12.88671875" style="42" customWidth="1"/>
    <col min="8" max="16384" width="8.88671875" style="42"/>
  </cols>
  <sheetData>
    <row r="1" spans="1:7" ht="48.75" customHeight="1">
      <c r="A1" s="326" t="s">
        <v>192</v>
      </c>
      <c r="B1" s="326"/>
      <c r="C1" s="326"/>
      <c r="D1" s="326"/>
      <c r="E1" s="326"/>
      <c r="F1" s="326"/>
      <c r="G1" s="326"/>
    </row>
    <row r="2" spans="1:7" ht="28.5" customHeight="1"/>
    <row r="3" spans="1:7" ht="36.75" customHeight="1">
      <c r="A3" s="147" t="s">
        <v>158</v>
      </c>
      <c r="B3" s="147" t="s">
        <v>159</v>
      </c>
      <c r="C3" s="147" t="s">
        <v>160</v>
      </c>
      <c r="D3" s="147" t="s">
        <v>161</v>
      </c>
      <c r="E3" s="147" t="s">
        <v>162</v>
      </c>
      <c r="F3" s="147" t="s">
        <v>163</v>
      </c>
      <c r="G3" s="147" t="s">
        <v>164</v>
      </c>
    </row>
    <row r="4" spans="1:7" ht="48" customHeight="1">
      <c r="A4" s="149">
        <v>1</v>
      </c>
      <c r="B4" s="327"/>
      <c r="C4" s="150" t="s">
        <v>165</v>
      </c>
      <c r="D4" s="148">
        <v>195</v>
      </c>
      <c r="E4" s="152">
        <v>0</v>
      </c>
      <c r="F4" s="152">
        <v>0</v>
      </c>
      <c r="G4" s="148">
        <v>195</v>
      </c>
    </row>
    <row r="5" spans="1:7" ht="48" customHeight="1">
      <c r="A5" s="149">
        <v>2</v>
      </c>
      <c r="B5" s="327"/>
      <c r="C5" s="166" t="s">
        <v>189</v>
      </c>
      <c r="D5" s="148">
        <v>5274769</v>
      </c>
      <c r="E5" s="151">
        <v>13362717</v>
      </c>
      <c r="F5" s="151">
        <v>18273330</v>
      </c>
      <c r="G5" s="148">
        <f>D5+E5-F5</f>
        <v>364156</v>
      </c>
    </row>
    <row r="6" spans="1:7" ht="40.5" customHeight="1">
      <c r="A6" s="328" t="s">
        <v>166</v>
      </c>
      <c r="B6" s="329"/>
      <c r="C6" s="330"/>
      <c r="D6" s="147">
        <f>SUM(D4:D5)</f>
        <v>5274964</v>
      </c>
      <c r="E6" s="147">
        <f>SUM(E4:E5)</f>
        <v>13362717</v>
      </c>
      <c r="F6" s="147">
        <f>SUM(F4:F5)</f>
        <v>18273330</v>
      </c>
      <c r="G6" s="147">
        <f>G4+G5</f>
        <v>364351</v>
      </c>
    </row>
  </sheetData>
  <mergeCells count="3">
    <mergeCell ref="A1:G1"/>
    <mergeCell ref="B4:B5"/>
    <mergeCell ref="A6:C6"/>
  </mergeCells>
  <phoneticPr fontId="2" type="noConversion"/>
  <pageMargins left="0.39" right="0.44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2013세입세출예산안총괄표</vt:lpstr>
      <vt:lpstr>법인세입결산내역서</vt:lpstr>
      <vt:lpstr>법인세출내역서</vt:lpstr>
      <vt:lpstr>과목전용조서</vt:lpstr>
      <vt:lpstr>예비비사용조서</vt:lpstr>
      <vt:lpstr>재산명세서</vt:lpstr>
      <vt:lpstr>사업수입명세서</vt:lpstr>
      <vt:lpstr>정부보조금명세서</vt:lpstr>
      <vt:lpstr>인건비명세서</vt:lpstr>
      <vt:lpstr>사업비명세서</vt:lpstr>
      <vt:lpstr>기타비용명세서</vt:lpstr>
      <vt:lpstr>현금및예금명세서</vt:lpstr>
      <vt:lpstr>'2013세입세출예산안총괄표'!Print_Area</vt:lpstr>
      <vt:lpstr>기타비용명세서!Print_Area</vt:lpstr>
      <vt:lpstr>기타비용명세서!Print_Titles</vt:lpstr>
      <vt:lpstr>법인세입결산내역서!Print_Titles</vt:lpstr>
      <vt:lpstr>법인세출내역서!Print_Titles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에벤에셀1</cp:lastModifiedBy>
  <cp:lastPrinted>2013-12-24T04:54:59Z</cp:lastPrinted>
  <dcterms:created xsi:type="dcterms:W3CDTF">2007-03-12T07:37:24Z</dcterms:created>
  <dcterms:modified xsi:type="dcterms:W3CDTF">2014-04-01T05:18:11Z</dcterms:modified>
</cp:coreProperties>
</file>