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1760" windowHeight="8670" tabRatio="911" activeTab="2"/>
  </bookViews>
  <sheets>
    <sheet name="세입세출예산안총괄표" sheetId="45" r:id="rId1"/>
    <sheet name="세입결산총괄표" sheetId="1" r:id="rId2"/>
    <sheet name="세출결산총괄표" sheetId="9" r:id="rId3"/>
  </sheets>
  <definedNames>
    <definedName name="_xlnm.Print_Area" localSheetId="0">세입세출예산안총괄표!$A$1:$H$20</definedName>
    <definedName name="_xlnm.Print_Area" localSheetId="2">세출결산총괄표!$A$1:$H$134</definedName>
    <definedName name="_xlnm.Print_Titles" localSheetId="1">세입결산총괄표!$A:$G,세입결산총괄표!$4:$5</definedName>
    <definedName name="_xlnm.Print_Titles" localSheetId="2">세출결산총괄표!$A:$H,세출결산총괄표!$4:$5</definedName>
  </definedNames>
  <calcPr calcId="145621"/>
</workbook>
</file>

<file path=xl/calcChain.xml><?xml version="1.0" encoding="utf-8"?>
<calcChain xmlns="http://schemas.openxmlformats.org/spreadsheetml/2006/main">
  <c r="F91" i="1" l="1"/>
  <c r="H91" i="1" s="1"/>
  <c r="H90" i="1"/>
  <c r="G91" i="1"/>
  <c r="E91" i="1"/>
  <c r="F90" i="1"/>
  <c r="G90" i="1"/>
  <c r="E90" i="1"/>
  <c r="F89" i="1"/>
  <c r="H88" i="1"/>
  <c r="H86" i="1"/>
  <c r="F83" i="1"/>
  <c r="H83" i="1"/>
  <c r="H82" i="1"/>
  <c r="H80" i="1"/>
  <c r="H20" i="1"/>
  <c r="F20" i="1"/>
  <c r="H19" i="1"/>
  <c r="H17" i="1"/>
  <c r="H16" i="1"/>
  <c r="F16" i="1"/>
  <c r="H14" i="1"/>
  <c r="F14" i="1"/>
  <c r="F17" i="1"/>
  <c r="F15" i="1"/>
  <c r="H11" i="1"/>
  <c r="H10" i="1"/>
  <c r="F11" i="1"/>
  <c r="F17" i="45"/>
  <c r="H102" i="9"/>
  <c r="F101" i="9"/>
  <c r="H97" i="9"/>
  <c r="H96" i="9"/>
  <c r="F98" i="9"/>
  <c r="F94" i="9"/>
  <c r="F103" i="9" s="1"/>
  <c r="F93" i="9"/>
  <c r="F102" i="9" s="1"/>
  <c r="E93" i="9"/>
  <c r="E102" i="9" s="1"/>
  <c r="F80" i="9"/>
  <c r="H76" i="9"/>
  <c r="H94" i="9" s="1"/>
  <c r="H75" i="9"/>
  <c r="F77" i="9"/>
  <c r="F74" i="9"/>
  <c r="H37" i="9"/>
  <c r="H38" i="9" s="1"/>
  <c r="G54" i="9"/>
  <c r="G132" i="9" s="1"/>
  <c r="F52" i="9"/>
  <c r="F51" i="9"/>
  <c r="E52" i="9"/>
  <c r="H52" i="9" s="1"/>
  <c r="E51" i="9"/>
  <c r="F38" i="9"/>
  <c r="F26" i="9"/>
  <c r="H22" i="9"/>
  <c r="H21" i="9"/>
  <c r="F21" i="9"/>
  <c r="F54" i="9" s="1"/>
  <c r="F132" i="9" s="1"/>
  <c r="H20" i="9"/>
  <c r="F22" i="9"/>
  <c r="E22" i="9"/>
  <c r="E21" i="9"/>
  <c r="E54" i="9" s="1"/>
  <c r="H54" i="9" s="1"/>
  <c r="F20" i="9"/>
  <c r="F17" i="9"/>
  <c r="E132" i="9" l="1"/>
  <c r="H132" i="9" s="1"/>
  <c r="H77" i="9"/>
  <c r="H103" i="9"/>
  <c r="H104" i="9" s="1"/>
  <c r="H95" i="9"/>
  <c r="F104" i="9"/>
  <c r="F53" i="9"/>
  <c r="F95" i="9"/>
  <c r="H55" i="9"/>
  <c r="H56" i="9" s="1"/>
  <c r="H53" i="9"/>
  <c r="F55" i="9"/>
  <c r="H23" i="9"/>
  <c r="F23" i="9"/>
  <c r="F56" i="9" l="1"/>
  <c r="F133" i="9"/>
  <c r="H133" i="9" l="1"/>
  <c r="F134" i="9"/>
  <c r="H11" i="45"/>
  <c r="H14" i="45"/>
  <c r="D9" i="45"/>
  <c r="H15" i="45"/>
  <c r="H8" i="45"/>
  <c r="H13" i="45"/>
  <c r="D13" i="45"/>
  <c r="D16" i="45" l="1"/>
  <c r="D10" i="45"/>
  <c r="D7" i="45"/>
  <c r="C17" i="45"/>
  <c r="B19" i="45" s="1"/>
  <c r="H7" i="45" l="1"/>
  <c r="G17" i="45"/>
  <c r="F19" i="45" s="1"/>
  <c r="E20" i="45" s="1"/>
  <c r="D15" i="45"/>
  <c r="H9" i="45"/>
  <c r="D8" i="45"/>
  <c r="D11" i="45"/>
  <c r="D14" i="45"/>
  <c r="D12" i="45"/>
  <c r="H17" i="45" l="1"/>
  <c r="B17" i="45"/>
  <c r="D17" i="45" s="1"/>
</calcChain>
</file>

<file path=xl/sharedStrings.xml><?xml version="1.0" encoding="utf-8"?>
<sst xmlns="http://schemas.openxmlformats.org/spreadsheetml/2006/main" count="348" uniqueCount="110">
  <si>
    <t>구분</t>
    <phoneticPr fontId="2" type="noConversion"/>
  </si>
  <si>
    <t>사무비</t>
    <phoneticPr fontId="2" type="noConversion"/>
  </si>
  <si>
    <t>총 계</t>
    <phoneticPr fontId="2" type="noConversion"/>
  </si>
  <si>
    <t>이월금</t>
    <phoneticPr fontId="2" type="noConversion"/>
  </si>
  <si>
    <t>잡수입</t>
    <phoneticPr fontId="2" type="noConversion"/>
  </si>
  <si>
    <t>전출금</t>
    <phoneticPr fontId="2" type="noConversion"/>
  </si>
  <si>
    <t>상환금</t>
    <phoneticPr fontId="2" type="noConversion"/>
  </si>
  <si>
    <t>잡지출</t>
    <phoneticPr fontId="2" type="noConversion"/>
  </si>
  <si>
    <t>예비비</t>
    <phoneticPr fontId="2" type="noConversion"/>
  </si>
  <si>
    <t>재산조성비</t>
    <phoneticPr fontId="2" type="noConversion"/>
  </si>
  <si>
    <t>입소자부담금</t>
    <phoneticPr fontId="2" type="noConversion"/>
  </si>
  <si>
    <t>사업수입</t>
    <phoneticPr fontId="2" type="noConversion"/>
  </si>
  <si>
    <t>과년도수입</t>
    <phoneticPr fontId="2" type="noConversion"/>
  </si>
  <si>
    <t>사업비</t>
    <phoneticPr fontId="2" type="noConversion"/>
  </si>
  <si>
    <t>보조금수입</t>
    <phoneticPr fontId="2" type="noConversion"/>
  </si>
  <si>
    <t>과년도지출</t>
    <phoneticPr fontId="2" type="noConversion"/>
  </si>
  <si>
    <t>세입합계</t>
    <phoneticPr fontId="2" type="noConversion"/>
  </si>
  <si>
    <t>세출합계</t>
    <phoneticPr fontId="2" type="noConversion"/>
  </si>
  <si>
    <t>세입결산액(A)</t>
    <phoneticPr fontId="2" type="noConversion"/>
  </si>
  <si>
    <t>세출결산액(B)</t>
    <phoneticPr fontId="2" type="noConversion"/>
  </si>
  <si>
    <t>이 월 액
(A) - (B)</t>
    <phoneticPr fontId="2" type="noConversion"/>
  </si>
  <si>
    <t>차입금</t>
    <phoneticPr fontId="2" type="noConversion"/>
  </si>
  <si>
    <t>전입금</t>
    <phoneticPr fontId="2" type="noConversion"/>
  </si>
  <si>
    <t>적립금</t>
    <phoneticPr fontId="2" type="noConversion"/>
  </si>
  <si>
    <t>준비금</t>
    <phoneticPr fontId="2" type="noConversion"/>
  </si>
  <si>
    <t>후원금수입</t>
    <phoneticPr fontId="2" type="noConversion"/>
  </si>
  <si>
    <t>요양급여수입</t>
    <phoneticPr fontId="2" type="noConversion"/>
  </si>
  <si>
    <t>세입</t>
    <phoneticPr fontId="2" type="noConversion"/>
  </si>
  <si>
    <t>세출</t>
    <phoneticPr fontId="2" type="noConversion"/>
  </si>
  <si>
    <t>증감
(a)-(b)</t>
    <phoneticPr fontId="2" type="noConversion"/>
  </si>
  <si>
    <t>총  계</t>
    <phoneticPr fontId="2" type="noConversion"/>
  </si>
  <si>
    <t>2014년도 에벤에셀노인요양원  결산 총괄표</t>
    <phoneticPr fontId="2" type="noConversion"/>
  </si>
  <si>
    <t>14예산(a)</t>
    <phoneticPr fontId="2" type="noConversion"/>
  </si>
  <si>
    <t>14결산(b)</t>
    <phoneticPr fontId="2" type="noConversion"/>
  </si>
  <si>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</si>
  <si>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</si>
  <si>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</si>
  <si>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</si>
  <si>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</si>
  <si>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</si>
  <si>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</si>
  <si>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</si>
  <si>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</si>
  <si>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입소비용수입</t>
  </si>
  <si>
    <t>예산</t>
  </si>
  <si>
    <t>결산</t>
  </si>
  <si>
    <t>증감</t>
  </si>
  <si>
    <t>본인부담금수입비용수입</t>
  </si>
  <si>
    <t>식재료비비용수입</t>
  </si>
  <si>
    <t>입소자부담금수입</t>
  </si>
  <si>
    <t>국고보조금</t>
  </si>
  <si>
    <t>시도보조금</t>
  </si>
  <si>
    <t>시군구보조금</t>
  </si>
  <si>
    <t>보조금수입</t>
  </si>
  <si>
    <t>지정후원금</t>
  </si>
  <si>
    <t>비지정후원금</t>
  </si>
  <si>
    <t>후원금수입</t>
  </si>
  <si>
    <t>장기요양급여수입</t>
  </si>
  <si>
    <t>요양급여수입</t>
  </si>
  <si>
    <t>법인전입금</t>
  </si>
  <si>
    <t>전입금</t>
  </si>
  <si>
    <t>전년도이월금</t>
  </si>
  <si>
    <t>이월금</t>
  </si>
  <si>
    <t>불용품매각대</t>
  </si>
  <si>
    <t>기타예금이자수입</t>
  </si>
  <si>
    <t>기타잡수입</t>
  </si>
  <si>
    <t>잡수입</t>
  </si>
  <si>
    <t>총합계</t>
  </si>
  <si>
    <t>보조금</t>
  </si>
  <si>
    <t>급여</t>
  </si>
  <si>
    <t>제수당</t>
  </si>
  <si>
    <t>퇴직금 및 퇴직적립금</t>
  </si>
  <si>
    <t>사회보험부담금</t>
  </si>
  <si>
    <t>기타후생경비</t>
  </si>
  <si>
    <t>인건비</t>
  </si>
  <si>
    <t>기관운영비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</si>
  <si>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</si>
  <si>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</si>
  <si>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</si>
  <si>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</si>
  <si>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</si>
  <si>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</si>
  <si>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</si>
  <si>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</si>
  <si>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</si>
  <si>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</si>
  <si>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시설비</t>
  </si>
  <si>
    <t>자산취득비</t>
  </si>
  <si>
    <t>시설장비유지비</t>
  </si>
  <si>
    <t>재산조성비</t>
  </si>
  <si>
    <t>생계비</t>
  </si>
  <si>
    <t>수용기관경비</t>
  </si>
  <si>
    <t>피복비</t>
  </si>
  <si>
    <t>의료비</t>
  </si>
  <si>
    <t>장의비</t>
  </si>
  <si>
    <t>특별급식비</t>
  </si>
  <si>
    <t>연료비</t>
  </si>
  <si>
    <t>일반사업비사업비</t>
  </si>
  <si>
    <t>사업비</t>
  </si>
  <si>
    <t>잡지출</t>
  </si>
  <si>
    <t>운영충당적립금</t>
  </si>
  <si>
    <t>적립금</t>
  </si>
  <si>
    <t>시설환경 개선 준비금</t>
  </si>
  <si>
    <t>환경개선준비금</t>
  </si>
  <si>
    <t>준비금</t>
  </si>
  <si>
    <t>2014년 에벤에셀노인전문요양원 세출결산서</t>
    <phoneticPr fontId="2" type="noConversion"/>
  </si>
  <si>
    <t>전출금</t>
    <phoneticPr fontId="2" type="noConversion"/>
  </si>
  <si>
    <t>합계</t>
    <phoneticPr fontId="2" type="noConversion"/>
  </si>
  <si>
    <t>2014년에벤에셀노인전문요양원 세입결산서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</si>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</sst>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#,##0_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"/>
      <family val="3"/>
      <charset val="129"/>
    </font>
    <font>
      <b/>
      <sz val="11"/>
      <name val="돋움"/>
      <family val="3"/>
      <charset val="129"/>
    </font>
    <font>
      <sz val="11"/>
      <name val="함초롬바탕"/>
      <family val="1"/>
      <charset val="129"/>
    </font>
    <font>
      <b/>
      <sz val="20"/>
      <name val="함초롬바탕"/>
      <family val="1"/>
      <charset val="129"/>
    </font>
    <font>
      <b/>
      <sz val="14"/>
      <name val="함초롬바탕"/>
      <family val="1"/>
      <charset val="129"/>
    </font>
    <font>
      <b/>
      <sz val="11"/>
      <name val="함초롬바탕"/>
      <family val="1"/>
      <charset val="129"/>
    </font>
    <font>
      <b/>
      <sz val="10.5"/>
      <name val="함초롬바탕"/>
      <family val="1"/>
      <charset val="129"/>
    </font>
    <font>
      <sz val="10.5"/>
      <name val="함초롬바탕"/>
      <family val="1"/>
      <charset val="129"/>
    </font>
    <font>
      <sz val="10"/>
      <color indexed="8"/>
      <name val="굴림"/>
      <family val="3"/>
    </font>
    <font>
      <sz val="9"/>
      <name val="굴림체"/>
      <family val="3"/>
      <charset val="129"/>
    </font>
    <font>
      <b/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</cellStyleXfs>
  <cellXfs count="132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41" fontId="11" fillId="0" borderId="7" xfId="1" applyFont="1" applyFill="1" applyBorder="1">
      <alignment vertical="center"/>
    </xf>
    <xf numFmtId="41" fontId="11" fillId="0" borderId="8" xfId="1" applyFont="1" applyFill="1" applyBorder="1">
      <alignment vertical="center"/>
    </xf>
    <xf numFmtId="41" fontId="10" fillId="0" borderId="10" xfId="1" applyFont="1" applyFill="1" applyBorder="1" applyAlignment="1">
      <alignment horizontal="center" vertical="center"/>
    </xf>
    <xf numFmtId="41" fontId="11" fillId="0" borderId="16" xfId="1" applyFont="1" applyFill="1" applyBorder="1">
      <alignment vertical="center"/>
    </xf>
    <xf numFmtId="0" fontId="10" fillId="0" borderId="4" xfId="0" applyFont="1" applyFill="1" applyBorder="1" applyAlignment="1">
      <alignment horizontal="center" vertical="center"/>
    </xf>
    <xf numFmtId="41" fontId="11" fillId="0" borderId="3" xfId="1" applyFont="1" applyFill="1" applyBorder="1">
      <alignment vertical="center"/>
    </xf>
    <xf numFmtId="41" fontId="10" fillId="0" borderId="11" xfId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41" fontId="11" fillId="0" borderId="14" xfId="1" applyFont="1" applyFill="1" applyBorder="1">
      <alignment vertical="center"/>
    </xf>
    <xf numFmtId="41" fontId="10" fillId="0" borderId="19" xfId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41" fontId="10" fillId="0" borderId="9" xfId="1" applyFont="1" applyFill="1" applyBorder="1">
      <alignment vertical="center"/>
    </xf>
    <xf numFmtId="41" fontId="10" fillId="0" borderId="8" xfId="1" applyFont="1" applyFill="1" applyBorder="1">
      <alignment vertical="center"/>
    </xf>
    <xf numFmtId="41" fontId="10" fillId="0" borderId="12" xfId="1" applyFont="1" applyFill="1" applyBorder="1" applyAlignment="1">
      <alignment horizontal="center" vertical="center"/>
    </xf>
    <xf numFmtId="41" fontId="10" fillId="0" borderId="16" xfId="1" applyFont="1" applyFill="1" applyBorder="1">
      <alignment vertical="center"/>
    </xf>
    <xf numFmtId="41" fontId="11" fillId="3" borderId="14" xfId="1" applyFont="1" applyFill="1" applyBorder="1">
      <alignment vertical="center"/>
    </xf>
    <xf numFmtId="0" fontId="6" fillId="3" borderId="0" xfId="0" applyFont="1" applyFill="1">
      <alignment vertical="center"/>
    </xf>
    <xf numFmtId="0" fontId="6" fillId="3" borderId="0" xfId="0" applyFont="1" applyFill="1" applyAlignment="1">
      <alignment horizontal="center" vertical="center"/>
    </xf>
    <xf numFmtId="41" fontId="6" fillId="3" borderId="0" xfId="1" applyFont="1" applyFill="1">
      <alignment vertical="center"/>
    </xf>
    <xf numFmtId="0" fontId="4" fillId="3" borderId="0" xfId="0" applyFont="1" applyFill="1">
      <alignment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3" fillId="3" borderId="0" xfId="0" applyFont="1" applyFill="1">
      <alignment vertical="center"/>
    </xf>
    <xf numFmtId="0" fontId="3" fillId="3" borderId="0" xfId="0" applyFont="1" applyFill="1" applyAlignment="1">
      <alignment horizontal="center" vertical="center"/>
    </xf>
    <xf numFmtId="41" fontId="3" fillId="3" borderId="0" xfId="1" applyFont="1" applyFill="1">
      <alignment vertical="center"/>
    </xf>
    <xf numFmtId="0" fontId="0" fillId="3" borderId="0" xfId="0" applyFont="1" applyFill="1">
      <alignment vertical="center"/>
    </xf>
    <xf numFmtId="0" fontId="13" fillId="3" borderId="44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177" fontId="3" fillId="3" borderId="37" xfId="0" applyNumberFormat="1" applyFont="1" applyFill="1" applyBorder="1" applyAlignment="1">
      <alignment horizontal="right" vertical="center" wrapText="1"/>
    </xf>
    <xf numFmtId="177" fontId="3" fillId="3" borderId="47" xfId="0" applyNumberFormat="1" applyFont="1" applyFill="1" applyBorder="1" applyAlignment="1">
      <alignment horizontal="right" vertical="center" wrapText="1"/>
    </xf>
    <xf numFmtId="0" fontId="3" fillId="3" borderId="36" xfId="0" applyFont="1" applyFill="1" applyBorder="1" applyAlignment="1">
      <alignment horizontal="center" vertical="center" wrapText="1"/>
    </xf>
    <xf numFmtId="177" fontId="3" fillId="3" borderId="36" xfId="0" applyNumberFormat="1" applyFont="1" applyFill="1" applyBorder="1" applyAlignment="1">
      <alignment horizontal="right" vertical="center" wrapText="1"/>
    </xf>
    <xf numFmtId="177" fontId="3" fillId="3" borderId="45" xfId="0" applyNumberFormat="1" applyFont="1" applyFill="1" applyBorder="1" applyAlignment="1">
      <alignment horizontal="right" vertical="center" wrapText="1"/>
    </xf>
    <xf numFmtId="0" fontId="14" fillId="3" borderId="37" xfId="0" applyFont="1" applyFill="1" applyBorder="1" applyAlignment="1">
      <alignment horizontal="center" vertical="center" wrapText="1"/>
    </xf>
    <xf numFmtId="177" fontId="14" fillId="3" borderId="37" xfId="0" applyNumberFormat="1" applyFont="1" applyFill="1" applyBorder="1" applyAlignment="1">
      <alignment horizontal="right" vertical="center" wrapText="1"/>
    </xf>
    <xf numFmtId="177" fontId="14" fillId="3" borderId="47" xfId="0" applyNumberFormat="1" applyFont="1" applyFill="1" applyBorder="1" applyAlignment="1">
      <alignment horizontal="right" vertical="center" wrapText="1"/>
    </xf>
    <xf numFmtId="0" fontId="14" fillId="3" borderId="36" xfId="0" applyFont="1" applyFill="1" applyBorder="1" applyAlignment="1">
      <alignment horizontal="center" vertical="center" wrapText="1"/>
    </xf>
    <xf numFmtId="177" fontId="14" fillId="3" borderId="36" xfId="0" applyNumberFormat="1" applyFont="1" applyFill="1" applyBorder="1" applyAlignment="1">
      <alignment horizontal="right" vertical="center" wrapText="1"/>
    </xf>
    <xf numFmtId="0" fontId="14" fillId="3" borderId="51" xfId="0" applyFont="1" applyFill="1" applyBorder="1" applyAlignment="1">
      <alignment horizontal="center" vertical="center" wrapText="1"/>
    </xf>
    <xf numFmtId="177" fontId="14" fillId="3" borderId="51" xfId="0" applyNumberFormat="1" applyFont="1" applyFill="1" applyBorder="1" applyAlignment="1">
      <alignment horizontal="right" vertical="center" wrapText="1"/>
    </xf>
    <xf numFmtId="177" fontId="14" fillId="3" borderId="52" xfId="0" applyNumberFormat="1" applyFont="1" applyFill="1" applyBorder="1" applyAlignment="1">
      <alignment horizontal="right" vertical="center" wrapText="1"/>
    </xf>
    <xf numFmtId="177" fontId="13" fillId="3" borderId="36" xfId="0" applyNumberFormat="1" applyFont="1" applyFill="1" applyBorder="1" applyAlignment="1">
      <alignment horizontal="right" vertical="center" shrinkToFit="1"/>
    </xf>
    <xf numFmtId="0" fontId="0" fillId="2" borderId="0" xfId="0" applyFont="1" applyFill="1">
      <alignment vertical="center"/>
    </xf>
    <xf numFmtId="0" fontId="13" fillId="3" borderId="42" xfId="0" applyFont="1" applyFill="1" applyBorder="1" applyAlignment="1">
      <alignment horizontal="center" vertical="center" shrinkToFit="1"/>
    </xf>
    <xf numFmtId="0" fontId="13" fillId="3" borderId="43" xfId="0" applyFont="1" applyFill="1" applyBorder="1" applyAlignment="1">
      <alignment horizontal="center" vertical="center" shrinkToFit="1"/>
    </xf>
    <xf numFmtId="0" fontId="0" fillId="3" borderId="0" xfId="0" applyFont="1" applyFill="1" applyAlignment="1">
      <alignment vertical="center" shrinkToFit="1"/>
    </xf>
    <xf numFmtId="0" fontId="13" fillId="3" borderId="36" xfId="0" applyFont="1" applyFill="1" applyBorder="1" applyAlignment="1">
      <alignment horizontal="center" vertical="center" shrinkToFit="1"/>
    </xf>
    <xf numFmtId="0" fontId="13" fillId="3" borderId="45" xfId="0" applyFont="1" applyFill="1" applyBorder="1" applyAlignment="1">
      <alignment horizontal="center" vertical="center" shrinkToFit="1"/>
    </xf>
    <xf numFmtId="0" fontId="13" fillId="3" borderId="37" xfId="0" applyFont="1" applyFill="1" applyBorder="1" applyAlignment="1">
      <alignment horizontal="center" vertical="center" shrinkToFit="1"/>
    </xf>
    <xf numFmtId="177" fontId="13" fillId="3" borderId="37" xfId="0" applyNumberFormat="1" applyFont="1" applyFill="1" applyBorder="1" applyAlignment="1">
      <alignment horizontal="right" vertical="center" shrinkToFit="1"/>
    </xf>
    <xf numFmtId="177" fontId="13" fillId="3" borderId="47" xfId="0" applyNumberFormat="1" applyFont="1" applyFill="1" applyBorder="1" applyAlignment="1">
      <alignment horizontal="right" vertical="center" shrinkToFit="1"/>
    </xf>
    <xf numFmtId="177" fontId="13" fillId="3" borderId="45" xfId="0" applyNumberFormat="1" applyFont="1" applyFill="1" applyBorder="1" applyAlignment="1">
      <alignment horizontal="right" vertical="center" shrinkToFit="1"/>
    </xf>
    <xf numFmtId="177" fontId="0" fillId="3" borderId="0" xfId="0" applyNumberFormat="1" applyFont="1" applyFill="1" applyAlignment="1">
      <alignment vertical="center" shrinkToFit="1"/>
    </xf>
    <xf numFmtId="0" fontId="14" fillId="3" borderId="37" xfId="0" applyFont="1" applyFill="1" applyBorder="1" applyAlignment="1">
      <alignment horizontal="center" vertical="center" shrinkToFit="1"/>
    </xf>
    <xf numFmtId="177" fontId="14" fillId="3" borderId="37" xfId="0" applyNumberFormat="1" applyFont="1" applyFill="1" applyBorder="1" applyAlignment="1">
      <alignment horizontal="right" vertical="center" shrinkToFit="1"/>
    </xf>
    <xf numFmtId="177" fontId="14" fillId="3" borderId="47" xfId="0" applyNumberFormat="1" applyFont="1" applyFill="1" applyBorder="1" applyAlignment="1">
      <alignment horizontal="right" vertical="center" shrinkToFit="1"/>
    </xf>
    <xf numFmtId="0" fontId="14" fillId="3" borderId="36" xfId="0" applyFont="1" applyFill="1" applyBorder="1" applyAlignment="1">
      <alignment horizontal="center" vertical="center" shrinkToFit="1"/>
    </xf>
    <xf numFmtId="177" fontId="14" fillId="3" borderId="36" xfId="0" applyNumberFormat="1" applyFont="1" applyFill="1" applyBorder="1" applyAlignment="1">
      <alignment horizontal="right" vertical="center" shrinkToFit="1"/>
    </xf>
    <xf numFmtId="177" fontId="14" fillId="3" borderId="45" xfId="0" applyNumberFormat="1" applyFont="1" applyFill="1" applyBorder="1" applyAlignment="1">
      <alignment horizontal="right" vertical="center" shrinkToFit="1"/>
    </xf>
    <xf numFmtId="0" fontId="14" fillId="3" borderId="51" xfId="0" applyFont="1" applyFill="1" applyBorder="1" applyAlignment="1">
      <alignment horizontal="center" vertical="center" shrinkToFit="1"/>
    </xf>
    <xf numFmtId="177" fontId="14" fillId="3" borderId="51" xfId="0" applyNumberFormat="1" applyFont="1" applyFill="1" applyBorder="1" applyAlignment="1">
      <alignment horizontal="right" vertical="center" shrinkToFit="1"/>
    </xf>
    <xf numFmtId="177" fontId="14" fillId="3" borderId="52" xfId="0" applyNumberFormat="1" applyFont="1" applyFill="1" applyBorder="1" applyAlignment="1">
      <alignment horizontal="right" vertical="center" shrinkToFi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41" fontId="9" fillId="0" borderId="30" xfId="1" applyFont="1" applyFill="1" applyBorder="1" applyAlignment="1">
      <alignment vertical="center"/>
    </xf>
    <xf numFmtId="41" fontId="9" fillId="0" borderId="5" xfId="1" applyFont="1" applyFill="1" applyBorder="1" applyAlignment="1">
      <alignment vertical="center"/>
    </xf>
    <xf numFmtId="41" fontId="9" fillId="0" borderId="21" xfId="1" applyFont="1" applyFill="1" applyBorder="1" applyAlignment="1">
      <alignment horizontal="center" vertical="center"/>
    </xf>
    <xf numFmtId="41" fontId="9" fillId="0" borderId="24" xfId="1" applyFont="1" applyFill="1" applyBorder="1" applyAlignment="1">
      <alignment horizontal="center" vertical="center"/>
    </xf>
    <xf numFmtId="41" fontId="9" fillId="0" borderId="25" xfId="1" applyFont="1" applyFill="1" applyBorder="1" applyAlignment="1">
      <alignment horizontal="center" vertical="center"/>
    </xf>
    <xf numFmtId="41" fontId="9" fillId="0" borderId="31" xfId="1" applyFont="1" applyFill="1" applyBorder="1" applyAlignment="1">
      <alignment horizontal="center" vertical="center"/>
    </xf>
    <xf numFmtId="41" fontId="9" fillId="0" borderId="22" xfId="1" applyFont="1" applyFill="1" applyBorder="1" applyAlignment="1">
      <alignment horizontal="center" vertical="center"/>
    </xf>
    <xf numFmtId="41" fontId="9" fillId="0" borderId="6" xfId="1" applyFont="1" applyFill="1" applyBorder="1" applyAlignment="1">
      <alignment horizontal="center" vertical="center"/>
    </xf>
    <xf numFmtId="41" fontId="9" fillId="0" borderId="23" xfId="1" applyFont="1" applyFill="1" applyBorder="1" applyAlignment="1">
      <alignment horizontal="center" vertical="center"/>
    </xf>
    <xf numFmtId="41" fontId="9" fillId="0" borderId="29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41" fontId="9" fillId="0" borderId="26" xfId="1" applyFont="1" applyFill="1" applyBorder="1" applyAlignment="1">
      <alignment horizontal="center" vertical="center"/>
    </xf>
    <xf numFmtId="41" fontId="9" fillId="0" borderId="27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left" vertical="center" wrapText="1"/>
    </xf>
    <xf numFmtId="0" fontId="13" fillId="3" borderId="38" xfId="0" applyFont="1" applyFill="1" applyBorder="1" applyAlignment="1">
      <alignment horizontal="left" vertical="center" wrapText="1"/>
    </xf>
    <xf numFmtId="0" fontId="13" fillId="3" borderId="36" xfId="0" applyFont="1" applyFill="1" applyBorder="1" applyAlignment="1">
      <alignment horizontal="left" vertical="center" wrapText="1"/>
    </xf>
    <xf numFmtId="0" fontId="13" fillId="3" borderId="46" xfId="0" applyFont="1" applyFill="1" applyBorder="1" applyAlignment="1">
      <alignment horizontal="left" vertical="center" wrapText="1"/>
    </xf>
    <xf numFmtId="0" fontId="13" fillId="3" borderId="48" xfId="0" applyFont="1" applyFill="1" applyBorder="1" applyAlignment="1">
      <alignment horizontal="left" vertical="center" wrapText="1"/>
    </xf>
    <xf numFmtId="0" fontId="13" fillId="3" borderId="40" xfId="0" applyFont="1" applyFill="1" applyBorder="1" applyAlignment="1">
      <alignment horizontal="center" vertical="center" wrapText="1"/>
    </xf>
    <xf numFmtId="0" fontId="13" fillId="3" borderId="41" xfId="0" applyFont="1" applyFill="1" applyBorder="1" applyAlignment="1">
      <alignment horizontal="center" vertical="center" wrapText="1"/>
    </xf>
    <xf numFmtId="0" fontId="13" fillId="3" borderId="44" xfId="0" applyFont="1" applyFill="1" applyBorder="1" applyAlignment="1">
      <alignment horizontal="left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13" fillId="3" borderId="42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43" xfId="0" applyFont="1" applyFill="1" applyBorder="1" applyAlignment="1">
      <alignment horizontal="center" vertical="center" wrapText="1"/>
    </xf>
    <xf numFmtId="0" fontId="13" fillId="3" borderId="45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view="pageBreakPreview" zoomScale="67" zoomScaleNormal="100" zoomScaleSheetLayoutView="67" workbookViewId="0">
      <selection activeCell="O13" sqref="O13"/>
    </sheetView>
  </sheetViews>
  <sheetFormatPr defaultColWidth="8.6640625" defaultRowHeight="13.5"/>
  <cols>
    <col min="1" max="1" width="10.5546875" style="4" customWidth="1"/>
    <col min="2" max="2" width="19.109375" style="5" customWidth="1"/>
    <col min="3" max="3" width="18.44140625" style="5" customWidth="1"/>
    <col min="4" max="4" width="14.6640625" style="5" customWidth="1"/>
    <col min="5" max="5" width="10.33203125" style="4" customWidth="1"/>
    <col min="6" max="6" width="18.44140625" style="5" customWidth="1"/>
    <col min="7" max="7" width="16.88671875" style="5" customWidth="1"/>
    <col min="8" max="8" width="14.88671875" style="5" customWidth="1"/>
    <col min="9" max="16384" width="8.6640625" style="5"/>
  </cols>
  <sheetData>
    <row r="1" spans="1:8">
      <c r="A1" s="6"/>
      <c r="B1" s="7"/>
      <c r="C1" s="7"/>
      <c r="D1" s="7"/>
      <c r="E1" s="6"/>
      <c r="F1" s="7"/>
      <c r="G1" s="7"/>
      <c r="H1" s="7"/>
    </row>
    <row r="2" spans="1:8" ht="31.5" customHeight="1">
      <c r="A2" s="92" t="s">
        <v>31</v>
      </c>
      <c r="B2" s="92"/>
      <c r="C2" s="92"/>
      <c r="D2" s="92"/>
      <c r="E2" s="92"/>
      <c r="F2" s="92"/>
      <c r="G2" s="92"/>
      <c r="H2" s="92"/>
    </row>
    <row r="3" spans="1:8" ht="13.5" customHeight="1">
      <c r="A3" s="8"/>
      <c r="B3" s="8"/>
      <c r="C3" s="8"/>
      <c r="D3" s="8"/>
      <c r="E3" s="8"/>
      <c r="F3" s="8"/>
      <c r="G3" s="8"/>
      <c r="H3" s="8"/>
    </row>
    <row r="4" spans="1:8" ht="14.25" thickBot="1">
      <c r="A4" s="9"/>
      <c r="B4" s="10"/>
      <c r="C4" s="10"/>
      <c r="D4" s="10"/>
      <c r="E4" s="9"/>
      <c r="F4" s="10"/>
      <c r="G4" s="10"/>
      <c r="H4" s="10"/>
    </row>
    <row r="5" spans="1:8" s="59" customFormat="1" ht="38.25" customHeight="1">
      <c r="A5" s="93" t="s">
        <v>0</v>
      </c>
      <c r="B5" s="98" t="s">
        <v>27</v>
      </c>
      <c r="C5" s="99"/>
      <c r="D5" s="100"/>
      <c r="E5" s="101" t="s">
        <v>0</v>
      </c>
      <c r="F5" s="98" t="s">
        <v>28</v>
      </c>
      <c r="G5" s="99"/>
      <c r="H5" s="103"/>
    </row>
    <row r="6" spans="1:8" s="59" customFormat="1" ht="38.25" customHeight="1" thickBot="1">
      <c r="A6" s="97"/>
      <c r="B6" s="11" t="s">
        <v>32</v>
      </c>
      <c r="C6" s="11" t="s">
        <v>33</v>
      </c>
      <c r="D6" s="12" t="s">
        <v>29</v>
      </c>
      <c r="E6" s="102"/>
      <c r="F6" s="11" t="s">
        <v>32</v>
      </c>
      <c r="G6" s="11" t="s">
        <v>33</v>
      </c>
      <c r="H6" s="13" t="s">
        <v>29</v>
      </c>
    </row>
    <row r="7" spans="1:8" ht="54" customHeight="1">
      <c r="A7" s="14" t="s">
        <v>10</v>
      </c>
      <c r="B7" s="15">
        <v>207752989</v>
      </c>
      <c r="C7" s="15">
        <v>232332449</v>
      </c>
      <c r="D7" s="16">
        <f>B7-C7</f>
        <v>-24579460</v>
      </c>
      <c r="E7" s="17" t="s">
        <v>1</v>
      </c>
      <c r="F7" s="15">
        <v>985527035</v>
      </c>
      <c r="G7" s="15">
        <v>982812093</v>
      </c>
      <c r="H7" s="18">
        <f>F7-G7</f>
        <v>2714942</v>
      </c>
    </row>
    <row r="8" spans="1:8" ht="54" customHeight="1">
      <c r="A8" s="19" t="s">
        <v>11</v>
      </c>
      <c r="B8" s="20">
        <v>0</v>
      </c>
      <c r="C8" s="20">
        <v>0</v>
      </c>
      <c r="D8" s="16">
        <f t="shared" ref="D8:D17" si="0">B8-C8</f>
        <v>0</v>
      </c>
      <c r="E8" s="21" t="s">
        <v>9</v>
      </c>
      <c r="F8" s="20">
        <v>19947770</v>
      </c>
      <c r="G8" s="20">
        <v>18947770</v>
      </c>
      <c r="H8" s="18">
        <f t="shared" ref="H8:H15" si="1">F8-G8</f>
        <v>1000000</v>
      </c>
    </row>
    <row r="9" spans="1:8" ht="54" customHeight="1">
      <c r="A9" s="19" t="s">
        <v>12</v>
      </c>
      <c r="B9" s="20">
        <v>0</v>
      </c>
      <c r="C9" s="20">
        <v>0</v>
      </c>
      <c r="D9" s="16">
        <f t="shared" si="0"/>
        <v>0</v>
      </c>
      <c r="E9" s="21" t="s">
        <v>13</v>
      </c>
      <c r="F9" s="20">
        <v>198325737</v>
      </c>
      <c r="G9" s="20">
        <v>195022805</v>
      </c>
      <c r="H9" s="18">
        <f t="shared" si="1"/>
        <v>3302932</v>
      </c>
    </row>
    <row r="10" spans="1:8" ht="54" customHeight="1">
      <c r="A10" s="19" t="s">
        <v>14</v>
      </c>
      <c r="B10" s="20">
        <v>137102540</v>
      </c>
      <c r="C10" s="20">
        <v>108652900</v>
      </c>
      <c r="D10" s="16">
        <f t="shared" si="0"/>
        <v>28449640</v>
      </c>
      <c r="E10" s="21" t="s">
        <v>5</v>
      </c>
      <c r="F10" s="20">
        <v>0</v>
      </c>
      <c r="G10" s="20">
        <v>0</v>
      </c>
      <c r="H10" s="18">
        <v>0</v>
      </c>
    </row>
    <row r="11" spans="1:8" ht="54" customHeight="1">
      <c r="A11" s="19" t="s">
        <v>25</v>
      </c>
      <c r="B11" s="20">
        <v>8070000</v>
      </c>
      <c r="C11" s="20">
        <v>8470000</v>
      </c>
      <c r="D11" s="16">
        <f t="shared" si="0"/>
        <v>-400000</v>
      </c>
      <c r="E11" s="21" t="s">
        <v>15</v>
      </c>
      <c r="F11" s="20">
        <v>0</v>
      </c>
      <c r="G11" s="20">
        <v>0</v>
      </c>
      <c r="H11" s="18">
        <f t="shared" si="1"/>
        <v>0</v>
      </c>
    </row>
    <row r="12" spans="1:8" ht="54" customHeight="1">
      <c r="A12" s="19" t="s">
        <v>26</v>
      </c>
      <c r="B12" s="20">
        <v>828629470</v>
      </c>
      <c r="C12" s="20">
        <v>828629470</v>
      </c>
      <c r="D12" s="16">
        <f t="shared" si="0"/>
        <v>0</v>
      </c>
      <c r="E12" s="21" t="s">
        <v>6</v>
      </c>
      <c r="F12" s="20">
        <v>0</v>
      </c>
      <c r="G12" s="20">
        <v>0</v>
      </c>
      <c r="H12" s="18">
        <v>0</v>
      </c>
    </row>
    <row r="13" spans="1:8" ht="54" customHeight="1">
      <c r="A13" s="19" t="s">
        <v>21</v>
      </c>
      <c r="B13" s="20">
        <v>0</v>
      </c>
      <c r="C13" s="20">
        <v>0</v>
      </c>
      <c r="D13" s="16">
        <f t="shared" si="0"/>
        <v>0</v>
      </c>
      <c r="E13" s="21" t="s">
        <v>7</v>
      </c>
      <c r="F13" s="20">
        <v>0</v>
      </c>
      <c r="G13" s="20">
        <v>0</v>
      </c>
      <c r="H13" s="18">
        <f t="shared" si="1"/>
        <v>0</v>
      </c>
    </row>
    <row r="14" spans="1:8" ht="54" customHeight="1">
      <c r="A14" s="19" t="s">
        <v>22</v>
      </c>
      <c r="B14" s="20">
        <v>1870000</v>
      </c>
      <c r="C14" s="20">
        <v>1870000</v>
      </c>
      <c r="D14" s="16">
        <f t="shared" si="0"/>
        <v>0</v>
      </c>
      <c r="E14" s="21" t="s">
        <v>8</v>
      </c>
      <c r="F14" s="20">
        <v>0</v>
      </c>
      <c r="G14" s="20">
        <v>0</v>
      </c>
      <c r="H14" s="18">
        <f t="shared" si="1"/>
        <v>0</v>
      </c>
    </row>
    <row r="15" spans="1:8" ht="54" customHeight="1">
      <c r="A15" s="22" t="s">
        <v>3</v>
      </c>
      <c r="B15" s="23">
        <v>696215</v>
      </c>
      <c r="C15" s="30">
        <v>696215</v>
      </c>
      <c r="D15" s="16">
        <f t="shared" si="0"/>
        <v>0</v>
      </c>
      <c r="E15" s="24" t="s">
        <v>23</v>
      </c>
      <c r="F15" s="23">
        <v>0</v>
      </c>
      <c r="G15" s="23">
        <v>0</v>
      </c>
      <c r="H15" s="18">
        <f t="shared" si="1"/>
        <v>0</v>
      </c>
    </row>
    <row r="16" spans="1:8" ht="54" customHeight="1">
      <c r="A16" s="22" t="s">
        <v>4</v>
      </c>
      <c r="B16" s="23">
        <v>19679328</v>
      </c>
      <c r="C16" s="23">
        <v>19698646</v>
      </c>
      <c r="D16" s="16">
        <f t="shared" si="0"/>
        <v>-19318</v>
      </c>
      <c r="E16" s="24" t="s">
        <v>24</v>
      </c>
      <c r="F16" s="23">
        <v>0</v>
      </c>
      <c r="G16" s="23">
        <v>0</v>
      </c>
      <c r="H16" s="18">
        <v>0</v>
      </c>
    </row>
    <row r="17" spans="1:8" s="3" customFormat="1" ht="54" customHeight="1" thickBot="1">
      <c r="A17" s="25" t="s">
        <v>16</v>
      </c>
      <c r="B17" s="26">
        <f>SUM(B7:B16)</f>
        <v>1203800542</v>
      </c>
      <c r="C17" s="26">
        <f>SUM(C7:C16)</f>
        <v>1200349680</v>
      </c>
      <c r="D17" s="27">
        <f t="shared" si="0"/>
        <v>3450862</v>
      </c>
      <c r="E17" s="28" t="s">
        <v>17</v>
      </c>
      <c r="F17" s="26">
        <f>SUM(F7:F16)</f>
        <v>1203800542</v>
      </c>
      <c r="G17" s="26">
        <f>SUM(G7:G16)</f>
        <v>1196782668</v>
      </c>
      <c r="H17" s="29">
        <f>F17-G17</f>
        <v>7017874</v>
      </c>
    </row>
    <row r="18" spans="1:8" ht="38.25" customHeight="1">
      <c r="A18" s="93" t="s">
        <v>2</v>
      </c>
      <c r="B18" s="84" t="s">
        <v>18</v>
      </c>
      <c r="C18" s="85"/>
      <c r="D18" s="86"/>
      <c r="E18" s="95" t="s">
        <v>30</v>
      </c>
      <c r="F18" s="84" t="s">
        <v>19</v>
      </c>
      <c r="G18" s="85"/>
      <c r="H18" s="87"/>
    </row>
    <row r="19" spans="1:8" ht="38.25" customHeight="1" thickBot="1">
      <c r="A19" s="94"/>
      <c r="B19" s="88">
        <f>C17</f>
        <v>1200349680</v>
      </c>
      <c r="C19" s="89"/>
      <c r="D19" s="90"/>
      <c r="E19" s="96"/>
      <c r="F19" s="88">
        <f>G17</f>
        <v>1196782668</v>
      </c>
      <c r="G19" s="89"/>
      <c r="H19" s="91"/>
    </row>
    <row r="20" spans="1:8" s="59" customFormat="1" ht="49.5" customHeight="1" thickTop="1" thickBot="1">
      <c r="A20" s="79" t="s">
        <v>20</v>
      </c>
      <c r="B20" s="80"/>
      <c r="C20" s="80"/>
      <c r="D20" s="81"/>
      <c r="E20" s="82">
        <f>B19-F19</f>
        <v>3567012</v>
      </c>
      <c r="F20" s="82"/>
      <c r="G20" s="82"/>
      <c r="H20" s="83"/>
    </row>
    <row r="21" spans="1:8">
      <c r="B21" s="1"/>
      <c r="C21" s="1"/>
      <c r="D21" s="1"/>
      <c r="E21" s="2"/>
      <c r="F21" s="1"/>
      <c r="G21" s="1"/>
      <c r="H21" s="1"/>
    </row>
    <row r="22" spans="1:8">
      <c r="B22" s="1"/>
      <c r="C22" s="1"/>
      <c r="D22" s="1"/>
      <c r="E22" s="2"/>
      <c r="F22" s="1"/>
      <c r="G22" s="1"/>
      <c r="H22" s="1"/>
    </row>
    <row r="23" spans="1:8">
      <c r="B23" s="1"/>
      <c r="C23" s="1"/>
      <c r="D23" s="1"/>
      <c r="E23" s="2"/>
      <c r="F23" s="1"/>
      <c r="G23" s="1"/>
      <c r="H23" s="1"/>
    </row>
    <row r="24" spans="1:8">
      <c r="B24" s="1"/>
      <c r="C24" s="1"/>
      <c r="D24" s="1"/>
      <c r="E24" s="2"/>
      <c r="F24" s="1"/>
      <c r="G24" s="1"/>
      <c r="H24" s="1"/>
    </row>
    <row r="25" spans="1:8">
      <c r="B25" s="1"/>
      <c r="C25" s="1"/>
      <c r="D25" s="1"/>
      <c r="E25" s="2"/>
      <c r="F25" s="1"/>
      <c r="G25" s="1"/>
      <c r="H25" s="1"/>
    </row>
    <row r="26" spans="1:8">
      <c r="B26" s="1"/>
      <c r="C26" s="1"/>
      <c r="D26" s="1"/>
      <c r="E26" s="2"/>
      <c r="F26" s="1"/>
      <c r="G26" s="1"/>
      <c r="H26" s="1"/>
    </row>
    <row r="27" spans="1:8">
      <c r="B27" s="1"/>
      <c r="C27" s="1"/>
      <c r="D27" s="1"/>
      <c r="E27" s="2"/>
      <c r="F27" s="1"/>
      <c r="G27" s="1"/>
      <c r="H27" s="1"/>
    </row>
    <row r="28" spans="1:8">
      <c r="B28" s="1"/>
      <c r="C28" s="1"/>
      <c r="D28" s="1"/>
      <c r="E28" s="2"/>
      <c r="F28" s="1"/>
      <c r="G28" s="1"/>
      <c r="H28" s="1"/>
    </row>
    <row r="29" spans="1:8">
      <c r="B29" s="1"/>
      <c r="C29" s="1"/>
      <c r="D29" s="1"/>
      <c r="E29" s="2"/>
      <c r="F29" s="1"/>
      <c r="G29" s="1"/>
      <c r="H29" s="1"/>
    </row>
    <row r="30" spans="1:8">
      <c r="B30" s="1"/>
      <c r="C30" s="1"/>
      <c r="D30" s="1"/>
      <c r="E30" s="2"/>
      <c r="F30" s="1"/>
      <c r="G30" s="1"/>
      <c r="H30" s="1"/>
    </row>
    <row r="31" spans="1:8">
      <c r="B31" s="1"/>
      <c r="C31" s="1"/>
      <c r="D31" s="1"/>
      <c r="E31" s="2"/>
      <c r="F31" s="1"/>
      <c r="G31" s="1"/>
      <c r="H31" s="1"/>
    </row>
    <row r="32" spans="1:8">
      <c r="B32" s="1"/>
      <c r="C32" s="1"/>
      <c r="D32" s="1"/>
      <c r="E32" s="2"/>
      <c r="F32" s="1"/>
      <c r="G32" s="1"/>
      <c r="H32" s="1"/>
    </row>
    <row r="33" spans="2:8">
      <c r="B33" s="1"/>
      <c r="C33" s="1"/>
      <c r="D33" s="1"/>
      <c r="E33" s="2"/>
      <c r="F33" s="1"/>
      <c r="G33" s="1"/>
      <c r="H33" s="1"/>
    </row>
    <row r="34" spans="2:8">
      <c r="B34" s="1"/>
      <c r="C34" s="1"/>
      <c r="D34" s="1"/>
      <c r="E34" s="2"/>
      <c r="F34" s="1"/>
      <c r="G34" s="1"/>
      <c r="H34" s="1"/>
    </row>
    <row r="35" spans="2:8">
      <c r="B35" s="1"/>
      <c r="C35" s="1"/>
      <c r="D35" s="1"/>
      <c r="E35" s="2"/>
      <c r="F35" s="1"/>
      <c r="G35" s="1"/>
      <c r="H35" s="1"/>
    </row>
    <row r="36" spans="2:8">
      <c r="B36" s="1"/>
      <c r="C36" s="1"/>
      <c r="D36" s="1"/>
      <c r="E36" s="2"/>
      <c r="F36" s="1"/>
      <c r="G36" s="1"/>
      <c r="H36" s="1"/>
    </row>
    <row r="37" spans="2:8">
      <c r="B37" s="1"/>
      <c r="C37" s="1"/>
      <c r="D37" s="1"/>
      <c r="E37" s="2"/>
      <c r="F37" s="1"/>
      <c r="G37" s="1"/>
      <c r="H37" s="1"/>
    </row>
    <row r="38" spans="2:8">
      <c r="B38" s="1"/>
      <c r="C38" s="1"/>
      <c r="D38" s="1"/>
      <c r="E38" s="2"/>
      <c r="F38" s="1"/>
      <c r="G38" s="1"/>
      <c r="H38" s="1"/>
    </row>
  </sheetData>
  <mergeCells count="13">
    <mergeCell ref="A2:H2"/>
    <mergeCell ref="A18:A19"/>
    <mergeCell ref="E18:E19"/>
    <mergeCell ref="A5:A6"/>
    <mergeCell ref="B5:D5"/>
    <mergeCell ref="E5:E6"/>
    <mergeCell ref="F5:H5"/>
    <mergeCell ref="A20:D20"/>
    <mergeCell ref="E20:H20"/>
    <mergeCell ref="B18:D18"/>
    <mergeCell ref="F18:H18"/>
    <mergeCell ref="B19:D19"/>
    <mergeCell ref="F19:H19"/>
  </mergeCells>
  <phoneticPr fontId="2" type="noConversion"/>
  <printOptions horizontalCentered="1"/>
  <pageMargins left="0.39370078740157483" right="0.27559055118110237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1"/>
  <sheetViews>
    <sheetView topLeftCell="A19" zoomScaleNormal="100" zoomScaleSheetLayoutView="100" workbookViewId="0">
      <selection activeCell="L32" sqref="L32"/>
    </sheetView>
  </sheetViews>
  <sheetFormatPr defaultColWidth="8.6640625" defaultRowHeight="13.5"/>
  <cols>
    <col min="1" max="1" width="6.77734375" style="37" customWidth="1"/>
    <col min="2" max="2" width="6" style="37" customWidth="1"/>
    <col min="3" max="3" width="8.21875" style="37" customWidth="1"/>
    <col min="4" max="4" width="6.109375" style="38" customWidth="1"/>
    <col min="5" max="6" width="13.5546875" style="39" customWidth="1"/>
    <col min="7" max="7" width="12.6640625" style="39" customWidth="1"/>
    <col min="8" max="8" width="13" style="40" customWidth="1"/>
    <col min="9" max="16384" width="8.6640625" style="40"/>
  </cols>
  <sheetData>
    <row r="1" spans="1:9" ht="15" customHeight="1">
      <c r="A1" s="31"/>
      <c r="B1" s="31"/>
      <c r="C1" s="31"/>
      <c r="D1" s="32"/>
      <c r="E1" s="33"/>
      <c r="F1" s="33"/>
      <c r="G1" s="33"/>
    </row>
    <row r="2" spans="1:9" s="34" customFormat="1" ht="27.75" customHeight="1">
      <c r="A2" s="118" t="s">
        <v>108</v>
      </c>
      <c r="B2" s="118"/>
      <c r="C2" s="118"/>
      <c r="D2" s="118"/>
      <c r="E2" s="118"/>
      <c r="F2" s="118"/>
      <c r="G2" s="118"/>
      <c r="H2" s="119"/>
    </row>
    <row r="3" spans="1:9" ht="15" customHeight="1" thickBot="1">
      <c r="A3" s="31"/>
      <c r="B3" s="31"/>
      <c r="C3" s="31"/>
      <c r="D3" s="32"/>
      <c r="E3" s="33"/>
      <c r="F3" s="33"/>
      <c r="G3" s="33"/>
    </row>
    <row r="4" spans="1:9">
      <c r="A4" s="109" t="s">
        <v>34</v>
      </c>
      <c r="B4" s="110"/>
      <c r="C4" s="110"/>
      <c r="D4" s="60" t="s">
        <v>35</v>
      </c>
      <c r="E4" s="60" t="s">
        <v>36</v>
      </c>
      <c r="F4" s="60" t="s">
        <v>37</v>
      </c>
      <c r="G4" s="60" t="s">
        <v>38</v>
      </c>
      <c r="H4" s="61" t="s">
        <v>39</v>
      </c>
      <c r="I4" s="62"/>
    </row>
    <row r="5" spans="1:9">
      <c r="A5" s="41" t="s">
        <v>40</v>
      </c>
      <c r="B5" s="43" t="s">
        <v>41</v>
      </c>
      <c r="C5" s="43" t="s">
        <v>42</v>
      </c>
      <c r="D5" s="63"/>
      <c r="E5" s="63"/>
      <c r="F5" s="63"/>
      <c r="G5" s="63"/>
      <c r="H5" s="64"/>
      <c r="I5" s="62"/>
    </row>
    <row r="6" spans="1:9">
      <c r="A6" s="107"/>
      <c r="B6" s="104"/>
      <c r="C6" s="104" t="s">
        <v>43</v>
      </c>
      <c r="D6" s="65" t="s">
        <v>44</v>
      </c>
      <c r="E6" s="66">
        <v>0</v>
      </c>
      <c r="F6" s="66">
        <v>0</v>
      </c>
      <c r="G6" s="66">
        <v>0</v>
      </c>
      <c r="H6" s="67">
        <v>0</v>
      </c>
      <c r="I6" s="62"/>
    </row>
    <row r="7" spans="1:9">
      <c r="A7" s="108"/>
      <c r="B7" s="105"/>
      <c r="C7" s="105"/>
      <c r="D7" s="63" t="s">
        <v>45</v>
      </c>
      <c r="E7" s="58">
        <v>0</v>
      </c>
      <c r="F7" s="58">
        <v>0</v>
      </c>
      <c r="G7" s="58">
        <v>0</v>
      </c>
      <c r="H7" s="68">
        <v>0</v>
      </c>
      <c r="I7" s="62"/>
    </row>
    <row r="8" spans="1:9">
      <c r="A8" s="108"/>
      <c r="B8" s="105"/>
      <c r="C8" s="106"/>
      <c r="D8" s="63" t="s">
        <v>46</v>
      </c>
      <c r="E8" s="58">
        <v>0</v>
      </c>
      <c r="F8" s="58">
        <v>0</v>
      </c>
      <c r="G8" s="58">
        <v>0</v>
      </c>
      <c r="H8" s="68">
        <v>0</v>
      </c>
      <c r="I8" s="62"/>
    </row>
    <row r="9" spans="1:9">
      <c r="A9" s="108"/>
      <c r="B9" s="105"/>
      <c r="C9" s="104" t="s">
        <v>47</v>
      </c>
      <c r="D9" s="63" t="s">
        <v>44</v>
      </c>
      <c r="E9" s="58">
        <v>28696010</v>
      </c>
      <c r="F9" s="58">
        <v>85220309</v>
      </c>
      <c r="G9" s="58">
        <v>0</v>
      </c>
      <c r="H9" s="68">
        <v>113916319</v>
      </c>
      <c r="I9" s="69"/>
    </row>
    <row r="10" spans="1:9">
      <c r="A10" s="108"/>
      <c r="B10" s="105"/>
      <c r="C10" s="105"/>
      <c r="D10" s="63" t="s">
        <v>45</v>
      </c>
      <c r="E10" s="58">
        <v>28696010</v>
      </c>
      <c r="F10" s="58">
        <v>111778789</v>
      </c>
      <c r="G10" s="58">
        <v>0</v>
      </c>
      <c r="H10" s="68">
        <f>SUM(E10:G10)</f>
        <v>140474799</v>
      </c>
      <c r="I10" s="62"/>
    </row>
    <row r="11" spans="1:9">
      <c r="A11" s="108"/>
      <c r="B11" s="105"/>
      <c r="C11" s="106"/>
      <c r="D11" s="63" t="s">
        <v>46</v>
      </c>
      <c r="E11" s="58">
        <v>0</v>
      </c>
      <c r="F11" s="58">
        <f>F9-F10</f>
        <v>-26558480</v>
      </c>
      <c r="G11" s="58">
        <v>0</v>
      </c>
      <c r="H11" s="68">
        <f>H9-H10</f>
        <v>-26558480</v>
      </c>
      <c r="I11" s="62"/>
    </row>
    <row r="12" spans="1:9">
      <c r="A12" s="108"/>
      <c r="B12" s="105"/>
      <c r="C12" s="104" t="s">
        <v>48</v>
      </c>
      <c r="D12" s="63" t="s">
        <v>44</v>
      </c>
      <c r="E12" s="58">
        <v>0</v>
      </c>
      <c r="F12" s="58">
        <v>93836670</v>
      </c>
      <c r="G12" s="58">
        <v>0</v>
      </c>
      <c r="H12" s="68">
        <v>93836670</v>
      </c>
      <c r="I12" s="62"/>
    </row>
    <row r="13" spans="1:9">
      <c r="A13" s="108"/>
      <c r="B13" s="105"/>
      <c r="C13" s="105"/>
      <c r="D13" s="63" t="s">
        <v>45</v>
      </c>
      <c r="E13" s="58">
        <v>0</v>
      </c>
      <c r="F13" s="58">
        <v>91857650</v>
      </c>
      <c r="G13" s="58">
        <v>0</v>
      </c>
      <c r="H13" s="68">
        <v>91857650</v>
      </c>
      <c r="I13" s="62"/>
    </row>
    <row r="14" spans="1:9">
      <c r="A14" s="108"/>
      <c r="B14" s="105"/>
      <c r="C14" s="106"/>
      <c r="D14" s="63" t="s">
        <v>46</v>
      </c>
      <c r="E14" s="58">
        <v>0</v>
      </c>
      <c r="F14" s="58">
        <f>F12-F13</f>
        <v>1979020</v>
      </c>
      <c r="G14" s="58">
        <v>0</v>
      </c>
      <c r="H14" s="68">
        <f>H12-H13</f>
        <v>1979020</v>
      </c>
      <c r="I14" s="62"/>
    </row>
    <row r="15" spans="1:9">
      <c r="A15" s="108"/>
      <c r="B15" s="105" t="s">
        <v>43</v>
      </c>
      <c r="C15" s="104"/>
      <c r="D15" s="63" t="s">
        <v>44</v>
      </c>
      <c r="E15" s="58">
        <v>28696010</v>
      </c>
      <c r="F15" s="58">
        <f>F9+F12</f>
        <v>179056979</v>
      </c>
      <c r="G15" s="58">
        <v>0</v>
      </c>
      <c r="H15" s="68">
        <v>207752989</v>
      </c>
      <c r="I15" s="62"/>
    </row>
    <row r="16" spans="1:9">
      <c r="A16" s="108"/>
      <c r="B16" s="105"/>
      <c r="C16" s="105"/>
      <c r="D16" s="63" t="s">
        <v>45</v>
      </c>
      <c r="E16" s="58">
        <v>28696010</v>
      </c>
      <c r="F16" s="58">
        <f>F10+F13</f>
        <v>203636439</v>
      </c>
      <c r="G16" s="58">
        <v>0</v>
      </c>
      <c r="H16" s="68">
        <f>SUM(E16:G16)</f>
        <v>232332449</v>
      </c>
      <c r="I16" s="62"/>
    </row>
    <row r="17" spans="1:9">
      <c r="A17" s="108"/>
      <c r="B17" s="106"/>
      <c r="C17" s="106"/>
      <c r="D17" s="63" t="s">
        <v>46</v>
      </c>
      <c r="E17" s="58">
        <v>0</v>
      </c>
      <c r="F17" s="58">
        <f>F15-F16</f>
        <v>-24579460</v>
      </c>
      <c r="G17" s="58">
        <v>0</v>
      </c>
      <c r="H17" s="68">
        <f>H15-H16</f>
        <v>-24579460</v>
      </c>
      <c r="I17" s="62"/>
    </row>
    <row r="18" spans="1:9">
      <c r="A18" s="108" t="s">
        <v>49</v>
      </c>
      <c r="B18" s="104"/>
      <c r="C18" s="104"/>
      <c r="D18" s="63" t="s">
        <v>44</v>
      </c>
      <c r="E18" s="58">
        <v>93836670</v>
      </c>
      <c r="F18" s="58">
        <v>113916319</v>
      </c>
      <c r="G18" s="58">
        <v>0</v>
      </c>
      <c r="H18" s="68">
        <v>207752989</v>
      </c>
      <c r="I18" s="62"/>
    </row>
    <row r="19" spans="1:9">
      <c r="A19" s="108"/>
      <c r="B19" s="105"/>
      <c r="C19" s="105"/>
      <c r="D19" s="63" t="s">
        <v>45</v>
      </c>
      <c r="E19" s="58">
        <v>28696010</v>
      </c>
      <c r="F19" s="58">
        <v>203636439</v>
      </c>
      <c r="G19" s="58">
        <v>0</v>
      </c>
      <c r="H19" s="68">
        <f>SUM(E19:G19)</f>
        <v>232332449</v>
      </c>
      <c r="I19" s="62"/>
    </row>
    <row r="20" spans="1:9">
      <c r="A20" s="111"/>
      <c r="B20" s="106"/>
      <c r="C20" s="106"/>
      <c r="D20" s="63" t="s">
        <v>46</v>
      </c>
      <c r="E20" s="58">
        <v>65140660</v>
      </c>
      <c r="F20" s="58">
        <f>F18-F19</f>
        <v>-89720120</v>
      </c>
      <c r="G20" s="58">
        <v>0</v>
      </c>
      <c r="H20" s="68">
        <f>H18-H19</f>
        <v>-24579460</v>
      </c>
      <c r="I20" s="62"/>
    </row>
    <row r="21" spans="1:9">
      <c r="A21" s="107"/>
      <c r="B21" s="104"/>
      <c r="C21" s="104" t="s">
        <v>50</v>
      </c>
      <c r="D21" s="63" t="s">
        <v>44</v>
      </c>
      <c r="E21" s="58">
        <v>23162326</v>
      </c>
      <c r="F21" s="58">
        <v>0</v>
      </c>
      <c r="G21" s="58">
        <v>0</v>
      </c>
      <c r="H21" s="68">
        <v>23162326</v>
      </c>
      <c r="I21" s="62"/>
    </row>
    <row r="22" spans="1:9">
      <c r="A22" s="108"/>
      <c r="B22" s="105"/>
      <c r="C22" s="105"/>
      <c r="D22" s="63" t="s">
        <v>45</v>
      </c>
      <c r="E22" s="58">
        <v>23162326</v>
      </c>
      <c r="F22" s="58">
        <v>0</v>
      </c>
      <c r="G22" s="58">
        <v>0</v>
      </c>
      <c r="H22" s="68">
        <v>23162326</v>
      </c>
      <c r="I22" s="62"/>
    </row>
    <row r="23" spans="1:9">
      <c r="A23" s="108"/>
      <c r="B23" s="105"/>
      <c r="C23" s="106"/>
      <c r="D23" s="63" t="s">
        <v>46</v>
      </c>
      <c r="E23" s="58">
        <v>0</v>
      </c>
      <c r="F23" s="58">
        <v>0</v>
      </c>
      <c r="G23" s="58">
        <v>0</v>
      </c>
      <c r="H23" s="68">
        <v>0</v>
      </c>
      <c r="I23" s="62"/>
    </row>
    <row r="24" spans="1:9">
      <c r="A24" s="108"/>
      <c r="B24" s="105"/>
      <c r="C24" s="104" t="s">
        <v>51</v>
      </c>
      <c r="D24" s="63" t="s">
        <v>44</v>
      </c>
      <c r="E24" s="58">
        <v>42745287</v>
      </c>
      <c r="F24" s="58">
        <v>0</v>
      </c>
      <c r="G24" s="58">
        <v>0</v>
      </c>
      <c r="H24" s="68">
        <v>42745287</v>
      </c>
      <c r="I24" s="62"/>
    </row>
    <row r="25" spans="1:9">
      <c r="A25" s="108"/>
      <c r="B25" s="105"/>
      <c r="C25" s="105"/>
      <c r="D25" s="63" t="s">
        <v>45</v>
      </c>
      <c r="E25" s="58">
        <v>42745287</v>
      </c>
      <c r="F25" s="58">
        <v>0</v>
      </c>
      <c r="G25" s="58">
        <v>0</v>
      </c>
      <c r="H25" s="68">
        <v>42745287</v>
      </c>
      <c r="I25" s="62"/>
    </row>
    <row r="26" spans="1:9">
      <c r="A26" s="108"/>
      <c r="B26" s="105"/>
      <c r="C26" s="106"/>
      <c r="D26" s="63" t="s">
        <v>46</v>
      </c>
      <c r="E26" s="58">
        <v>0</v>
      </c>
      <c r="F26" s="58">
        <v>0</v>
      </c>
      <c r="G26" s="58">
        <v>0</v>
      </c>
      <c r="H26" s="68">
        <v>0</v>
      </c>
      <c r="I26" s="62"/>
    </row>
    <row r="27" spans="1:9">
      <c r="A27" s="108"/>
      <c r="B27" s="105"/>
      <c r="C27" s="104" t="s">
        <v>52</v>
      </c>
      <c r="D27" s="63" t="s">
        <v>44</v>
      </c>
      <c r="E27" s="58">
        <v>71194927</v>
      </c>
      <c r="F27" s="58">
        <v>0</v>
      </c>
      <c r="G27" s="58">
        <v>0</v>
      </c>
      <c r="H27" s="68">
        <v>71194927</v>
      </c>
      <c r="I27" s="62"/>
    </row>
    <row r="28" spans="1:9">
      <c r="A28" s="108"/>
      <c r="B28" s="105"/>
      <c r="C28" s="105"/>
      <c r="D28" s="63" t="s">
        <v>45</v>
      </c>
      <c r="E28" s="58">
        <v>42745287</v>
      </c>
      <c r="F28" s="58">
        <v>0</v>
      </c>
      <c r="G28" s="58">
        <v>0</v>
      </c>
      <c r="H28" s="68">
        <v>42745287</v>
      </c>
      <c r="I28" s="62"/>
    </row>
    <row r="29" spans="1:9">
      <c r="A29" s="108"/>
      <c r="B29" s="105"/>
      <c r="C29" s="106"/>
      <c r="D29" s="63" t="s">
        <v>46</v>
      </c>
      <c r="E29" s="58">
        <v>28449640</v>
      </c>
      <c r="F29" s="58">
        <v>0</v>
      </c>
      <c r="G29" s="58">
        <v>0</v>
      </c>
      <c r="H29" s="68">
        <v>28449640</v>
      </c>
      <c r="I29" s="62"/>
    </row>
    <row r="30" spans="1:9">
      <c r="A30" s="108"/>
      <c r="B30" s="105" t="s">
        <v>53</v>
      </c>
      <c r="C30" s="104"/>
      <c r="D30" s="63" t="s">
        <v>44</v>
      </c>
      <c r="E30" s="58">
        <v>137102540</v>
      </c>
      <c r="F30" s="58">
        <v>0</v>
      </c>
      <c r="G30" s="58">
        <v>0</v>
      </c>
      <c r="H30" s="68">
        <v>137102540</v>
      </c>
      <c r="I30" s="62"/>
    </row>
    <row r="31" spans="1:9">
      <c r="A31" s="108"/>
      <c r="B31" s="105"/>
      <c r="C31" s="105"/>
      <c r="D31" s="63" t="s">
        <v>45</v>
      </c>
      <c r="E31" s="58">
        <v>108652900</v>
      </c>
      <c r="F31" s="58">
        <v>0</v>
      </c>
      <c r="G31" s="58">
        <v>0</v>
      </c>
      <c r="H31" s="68">
        <v>108652900</v>
      </c>
      <c r="I31" s="62"/>
    </row>
    <row r="32" spans="1:9">
      <c r="A32" s="108"/>
      <c r="B32" s="106"/>
      <c r="C32" s="106"/>
      <c r="D32" s="63" t="s">
        <v>46</v>
      </c>
      <c r="E32" s="58">
        <v>28449640</v>
      </c>
      <c r="F32" s="58">
        <v>0</v>
      </c>
      <c r="G32" s="58">
        <v>0</v>
      </c>
      <c r="H32" s="68">
        <v>28449640</v>
      </c>
      <c r="I32" s="62"/>
    </row>
    <row r="33" spans="1:9">
      <c r="A33" s="108" t="s">
        <v>53</v>
      </c>
      <c r="B33" s="104"/>
      <c r="C33" s="104"/>
      <c r="D33" s="63" t="s">
        <v>44</v>
      </c>
      <c r="E33" s="58">
        <v>137102540</v>
      </c>
      <c r="F33" s="58">
        <v>0</v>
      </c>
      <c r="G33" s="58">
        <v>0</v>
      </c>
      <c r="H33" s="68">
        <v>137102540</v>
      </c>
      <c r="I33" s="62"/>
    </row>
    <row r="34" spans="1:9">
      <c r="A34" s="108"/>
      <c r="B34" s="105"/>
      <c r="C34" s="105"/>
      <c r="D34" s="63" t="s">
        <v>45</v>
      </c>
      <c r="E34" s="58">
        <v>108652900</v>
      </c>
      <c r="F34" s="58">
        <v>0</v>
      </c>
      <c r="G34" s="58">
        <v>0</v>
      </c>
      <c r="H34" s="68">
        <v>108652900</v>
      </c>
      <c r="I34" s="62"/>
    </row>
    <row r="35" spans="1:9">
      <c r="A35" s="111"/>
      <c r="B35" s="106"/>
      <c r="C35" s="106"/>
      <c r="D35" s="63" t="s">
        <v>46</v>
      </c>
      <c r="E35" s="58">
        <v>28449640</v>
      </c>
      <c r="F35" s="58">
        <v>0</v>
      </c>
      <c r="G35" s="58">
        <v>0</v>
      </c>
      <c r="H35" s="68">
        <v>28449640</v>
      </c>
      <c r="I35" s="62"/>
    </row>
    <row r="36" spans="1:9">
      <c r="A36" s="107"/>
      <c r="B36" s="104"/>
      <c r="C36" s="104" t="s">
        <v>54</v>
      </c>
      <c r="D36" s="63" t="s">
        <v>44</v>
      </c>
      <c r="E36" s="58">
        <v>0</v>
      </c>
      <c r="F36" s="58">
        <v>0</v>
      </c>
      <c r="G36" s="58">
        <v>0</v>
      </c>
      <c r="H36" s="68">
        <v>0</v>
      </c>
      <c r="I36" s="62"/>
    </row>
    <row r="37" spans="1:9">
      <c r="A37" s="108"/>
      <c r="B37" s="105"/>
      <c r="C37" s="105"/>
      <c r="D37" s="63" t="s">
        <v>45</v>
      </c>
      <c r="E37" s="58">
        <v>0</v>
      </c>
      <c r="F37" s="58">
        <v>0</v>
      </c>
      <c r="G37" s="58">
        <v>1000000</v>
      </c>
      <c r="H37" s="68">
        <v>1000000</v>
      </c>
      <c r="I37" s="62"/>
    </row>
    <row r="38" spans="1:9">
      <c r="A38" s="108"/>
      <c r="B38" s="105"/>
      <c r="C38" s="106"/>
      <c r="D38" s="63" t="s">
        <v>46</v>
      </c>
      <c r="E38" s="58">
        <v>0</v>
      </c>
      <c r="F38" s="58">
        <v>0</v>
      </c>
      <c r="G38" s="58">
        <v>-1000000</v>
      </c>
      <c r="H38" s="68">
        <v>-1000000</v>
      </c>
      <c r="I38" s="62"/>
    </row>
    <row r="39" spans="1:9">
      <c r="A39" s="108"/>
      <c r="B39" s="105"/>
      <c r="C39" s="104" t="s">
        <v>55</v>
      </c>
      <c r="D39" s="63" t="s">
        <v>44</v>
      </c>
      <c r="E39" s="58">
        <v>0</v>
      </c>
      <c r="F39" s="58">
        <v>0</v>
      </c>
      <c r="G39" s="58">
        <v>8070000</v>
      </c>
      <c r="H39" s="68">
        <v>8070000</v>
      </c>
      <c r="I39" s="62"/>
    </row>
    <row r="40" spans="1:9">
      <c r="A40" s="108"/>
      <c r="B40" s="105"/>
      <c r="C40" s="105"/>
      <c r="D40" s="63" t="s">
        <v>45</v>
      </c>
      <c r="E40" s="58">
        <v>0</v>
      </c>
      <c r="F40" s="58">
        <v>0</v>
      </c>
      <c r="G40" s="58">
        <v>7470000</v>
      </c>
      <c r="H40" s="68">
        <v>7470000</v>
      </c>
      <c r="I40" s="62"/>
    </row>
    <row r="41" spans="1:9">
      <c r="A41" s="108"/>
      <c r="B41" s="105"/>
      <c r="C41" s="106"/>
      <c r="D41" s="63" t="s">
        <v>46</v>
      </c>
      <c r="E41" s="58">
        <v>0</v>
      </c>
      <c r="F41" s="58">
        <v>0</v>
      </c>
      <c r="G41" s="58">
        <v>600000</v>
      </c>
      <c r="H41" s="68">
        <v>600000</v>
      </c>
      <c r="I41" s="62"/>
    </row>
    <row r="42" spans="1:9">
      <c r="A42" s="108"/>
      <c r="B42" s="105" t="s">
        <v>56</v>
      </c>
      <c r="C42" s="104"/>
      <c r="D42" s="63" t="s">
        <v>44</v>
      </c>
      <c r="E42" s="58">
        <v>0</v>
      </c>
      <c r="F42" s="58">
        <v>0</v>
      </c>
      <c r="G42" s="58">
        <v>8070000</v>
      </c>
      <c r="H42" s="68">
        <v>8070000</v>
      </c>
      <c r="I42" s="62"/>
    </row>
    <row r="43" spans="1:9">
      <c r="A43" s="108"/>
      <c r="B43" s="105"/>
      <c r="C43" s="105"/>
      <c r="D43" s="63" t="s">
        <v>45</v>
      </c>
      <c r="E43" s="58">
        <v>0</v>
      </c>
      <c r="F43" s="58">
        <v>0</v>
      </c>
      <c r="G43" s="58">
        <v>8470000</v>
      </c>
      <c r="H43" s="68">
        <v>8470000</v>
      </c>
      <c r="I43" s="62"/>
    </row>
    <row r="44" spans="1:9">
      <c r="A44" s="108"/>
      <c r="B44" s="106"/>
      <c r="C44" s="106"/>
      <c r="D44" s="63" t="s">
        <v>46</v>
      </c>
      <c r="E44" s="58">
        <v>0</v>
      </c>
      <c r="F44" s="58">
        <v>0</v>
      </c>
      <c r="G44" s="58">
        <v>-400000</v>
      </c>
      <c r="H44" s="68">
        <v>-400000</v>
      </c>
      <c r="I44" s="62"/>
    </row>
    <row r="45" spans="1:9">
      <c r="A45" s="108" t="s">
        <v>56</v>
      </c>
      <c r="B45" s="104"/>
      <c r="C45" s="104"/>
      <c r="D45" s="63" t="s">
        <v>44</v>
      </c>
      <c r="E45" s="58">
        <v>0</v>
      </c>
      <c r="F45" s="58">
        <v>0</v>
      </c>
      <c r="G45" s="58">
        <v>8070000</v>
      </c>
      <c r="H45" s="68">
        <v>8070000</v>
      </c>
      <c r="I45" s="62"/>
    </row>
    <row r="46" spans="1:9">
      <c r="A46" s="108"/>
      <c r="B46" s="105"/>
      <c r="C46" s="105"/>
      <c r="D46" s="63" t="s">
        <v>45</v>
      </c>
      <c r="E46" s="58">
        <v>0</v>
      </c>
      <c r="F46" s="58">
        <v>0</v>
      </c>
      <c r="G46" s="58">
        <v>8470000</v>
      </c>
      <c r="H46" s="68">
        <v>8470000</v>
      </c>
      <c r="I46" s="62"/>
    </row>
    <row r="47" spans="1:9">
      <c r="A47" s="111"/>
      <c r="B47" s="106"/>
      <c r="C47" s="106"/>
      <c r="D47" s="63" t="s">
        <v>46</v>
      </c>
      <c r="E47" s="58">
        <v>0</v>
      </c>
      <c r="F47" s="58">
        <v>0</v>
      </c>
      <c r="G47" s="58">
        <v>-400000</v>
      </c>
      <c r="H47" s="68">
        <v>-400000</v>
      </c>
      <c r="I47" s="62"/>
    </row>
    <row r="48" spans="1:9">
      <c r="A48" s="107"/>
      <c r="B48" s="104"/>
      <c r="C48" s="104" t="s">
        <v>57</v>
      </c>
      <c r="D48" s="63" t="s">
        <v>44</v>
      </c>
      <c r="E48" s="58">
        <v>0</v>
      </c>
      <c r="F48" s="58">
        <v>828629470</v>
      </c>
      <c r="G48" s="58">
        <v>0</v>
      </c>
      <c r="H48" s="68">
        <v>828629470</v>
      </c>
      <c r="I48" s="62"/>
    </row>
    <row r="49" spans="1:9">
      <c r="A49" s="108"/>
      <c r="B49" s="105"/>
      <c r="C49" s="105"/>
      <c r="D49" s="63" t="s">
        <v>45</v>
      </c>
      <c r="E49" s="58">
        <v>0</v>
      </c>
      <c r="F49" s="58">
        <v>828629470</v>
      </c>
      <c r="G49" s="58">
        <v>0</v>
      </c>
      <c r="H49" s="68">
        <v>828629470</v>
      </c>
      <c r="I49" s="62"/>
    </row>
    <row r="50" spans="1:9">
      <c r="A50" s="108"/>
      <c r="B50" s="105"/>
      <c r="C50" s="106"/>
      <c r="D50" s="63" t="s">
        <v>46</v>
      </c>
      <c r="E50" s="58">
        <v>0</v>
      </c>
      <c r="F50" s="58">
        <v>0</v>
      </c>
      <c r="G50" s="58">
        <v>0</v>
      </c>
      <c r="H50" s="68">
        <v>0</v>
      </c>
      <c r="I50" s="62"/>
    </row>
    <row r="51" spans="1:9">
      <c r="A51" s="108"/>
      <c r="B51" s="105" t="s">
        <v>58</v>
      </c>
      <c r="C51" s="104"/>
      <c r="D51" s="63" t="s">
        <v>44</v>
      </c>
      <c r="E51" s="58">
        <v>0</v>
      </c>
      <c r="F51" s="58">
        <v>828629470</v>
      </c>
      <c r="G51" s="58">
        <v>0</v>
      </c>
      <c r="H51" s="68">
        <v>828629470</v>
      </c>
      <c r="I51" s="62"/>
    </row>
    <row r="52" spans="1:9">
      <c r="A52" s="108"/>
      <c r="B52" s="105"/>
      <c r="C52" s="105"/>
      <c r="D52" s="63" t="s">
        <v>45</v>
      </c>
      <c r="E52" s="58">
        <v>0</v>
      </c>
      <c r="F52" s="58">
        <v>828629470</v>
      </c>
      <c r="G52" s="58">
        <v>0</v>
      </c>
      <c r="H52" s="68">
        <v>828629470</v>
      </c>
      <c r="I52" s="62"/>
    </row>
    <row r="53" spans="1:9">
      <c r="A53" s="108"/>
      <c r="B53" s="106"/>
      <c r="C53" s="106"/>
      <c r="D53" s="63" t="s">
        <v>46</v>
      </c>
      <c r="E53" s="58">
        <v>0</v>
      </c>
      <c r="F53" s="58">
        <v>0</v>
      </c>
      <c r="G53" s="58">
        <v>0</v>
      </c>
      <c r="H53" s="68">
        <v>0</v>
      </c>
      <c r="I53" s="62"/>
    </row>
    <row r="54" spans="1:9">
      <c r="A54" s="108" t="s">
        <v>58</v>
      </c>
      <c r="B54" s="104"/>
      <c r="C54" s="104"/>
      <c r="D54" s="63" t="s">
        <v>44</v>
      </c>
      <c r="E54" s="58">
        <v>0</v>
      </c>
      <c r="F54" s="58">
        <v>828629470</v>
      </c>
      <c r="G54" s="58">
        <v>0</v>
      </c>
      <c r="H54" s="68">
        <v>828629470</v>
      </c>
      <c r="I54" s="62"/>
    </row>
    <row r="55" spans="1:9">
      <c r="A55" s="108"/>
      <c r="B55" s="105"/>
      <c r="C55" s="105"/>
      <c r="D55" s="63" t="s">
        <v>45</v>
      </c>
      <c r="E55" s="58">
        <v>0</v>
      </c>
      <c r="F55" s="58">
        <v>828629470</v>
      </c>
      <c r="G55" s="58">
        <v>0</v>
      </c>
      <c r="H55" s="68">
        <v>828629470</v>
      </c>
      <c r="I55" s="62"/>
    </row>
    <row r="56" spans="1:9">
      <c r="A56" s="111"/>
      <c r="B56" s="106"/>
      <c r="C56" s="106"/>
      <c r="D56" s="63" t="s">
        <v>46</v>
      </c>
      <c r="E56" s="58">
        <v>0</v>
      </c>
      <c r="F56" s="58">
        <v>0</v>
      </c>
      <c r="G56" s="58">
        <v>0</v>
      </c>
      <c r="H56" s="68">
        <v>0</v>
      </c>
      <c r="I56" s="62"/>
    </row>
    <row r="57" spans="1:9">
      <c r="A57" s="107"/>
      <c r="B57" s="104"/>
      <c r="C57" s="104" t="s">
        <v>59</v>
      </c>
      <c r="D57" s="63" t="s">
        <v>44</v>
      </c>
      <c r="E57" s="58">
        <v>0</v>
      </c>
      <c r="F57" s="58">
        <v>1870000</v>
      </c>
      <c r="G57" s="58">
        <v>0</v>
      </c>
      <c r="H57" s="68">
        <v>1870000</v>
      </c>
      <c r="I57" s="62"/>
    </row>
    <row r="58" spans="1:9">
      <c r="A58" s="108"/>
      <c r="B58" s="105"/>
      <c r="C58" s="105"/>
      <c r="D58" s="63" t="s">
        <v>45</v>
      </c>
      <c r="E58" s="58">
        <v>0</v>
      </c>
      <c r="F58" s="58">
        <v>1870000</v>
      </c>
      <c r="G58" s="58">
        <v>0</v>
      </c>
      <c r="H58" s="68">
        <v>1870000</v>
      </c>
      <c r="I58" s="62"/>
    </row>
    <row r="59" spans="1:9">
      <c r="A59" s="108"/>
      <c r="B59" s="105"/>
      <c r="C59" s="106"/>
      <c r="D59" s="63" t="s">
        <v>46</v>
      </c>
      <c r="E59" s="58">
        <v>0</v>
      </c>
      <c r="F59" s="58">
        <v>0</v>
      </c>
      <c r="G59" s="58">
        <v>0</v>
      </c>
      <c r="H59" s="68">
        <v>0</v>
      </c>
      <c r="I59" s="62"/>
    </row>
    <row r="60" spans="1:9">
      <c r="A60" s="108"/>
      <c r="B60" s="105" t="s">
        <v>60</v>
      </c>
      <c r="C60" s="104"/>
      <c r="D60" s="63" t="s">
        <v>44</v>
      </c>
      <c r="E60" s="58">
        <v>0</v>
      </c>
      <c r="F60" s="58">
        <v>1870000</v>
      </c>
      <c r="G60" s="58">
        <v>0</v>
      </c>
      <c r="H60" s="68">
        <v>1870000</v>
      </c>
      <c r="I60" s="62"/>
    </row>
    <row r="61" spans="1:9">
      <c r="A61" s="108"/>
      <c r="B61" s="105"/>
      <c r="C61" s="105"/>
      <c r="D61" s="63" t="s">
        <v>45</v>
      </c>
      <c r="E61" s="58">
        <v>0</v>
      </c>
      <c r="F61" s="58">
        <v>1870000</v>
      </c>
      <c r="G61" s="58">
        <v>0</v>
      </c>
      <c r="H61" s="68">
        <v>1870000</v>
      </c>
      <c r="I61" s="62"/>
    </row>
    <row r="62" spans="1:9">
      <c r="A62" s="108"/>
      <c r="B62" s="106"/>
      <c r="C62" s="106"/>
      <c r="D62" s="63" t="s">
        <v>46</v>
      </c>
      <c r="E62" s="58">
        <v>0</v>
      </c>
      <c r="F62" s="58">
        <v>0</v>
      </c>
      <c r="G62" s="58">
        <v>0</v>
      </c>
      <c r="H62" s="68">
        <v>0</v>
      </c>
      <c r="I62" s="62"/>
    </row>
    <row r="63" spans="1:9">
      <c r="A63" s="108" t="s">
        <v>60</v>
      </c>
      <c r="B63" s="104"/>
      <c r="C63" s="104"/>
      <c r="D63" s="63" t="s">
        <v>44</v>
      </c>
      <c r="E63" s="58">
        <v>0</v>
      </c>
      <c r="F63" s="58">
        <v>1870000</v>
      </c>
      <c r="G63" s="58">
        <v>0</v>
      </c>
      <c r="H63" s="68">
        <v>1870000</v>
      </c>
      <c r="I63" s="62"/>
    </row>
    <row r="64" spans="1:9">
      <c r="A64" s="108"/>
      <c r="B64" s="105"/>
      <c r="C64" s="105"/>
      <c r="D64" s="63" t="s">
        <v>45</v>
      </c>
      <c r="E64" s="58">
        <v>0</v>
      </c>
      <c r="F64" s="58">
        <v>1870000</v>
      </c>
      <c r="G64" s="58">
        <v>0</v>
      </c>
      <c r="H64" s="68">
        <v>1870000</v>
      </c>
      <c r="I64" s="62"/>
    </row>
    <row r="65" spans="1:9">
      <c r="A65" s="111"/>
      <c r="B65" s="106"/>
      <c r="C65" s="106"/>
      <c r="D65" s="63" t="s">
        <v>46</v>
      </c>
      <c r="E65" s="58">
        <v>0</v>
      </c>
      <c r="F65" s="58">
        <v>0</v>
      </c>
      <c r="G65" s="58">
        <v>0</v>
      </c>
      <c r="H65" s="68">
        <v>0</v>
      </c>
      <c r="I65" s="62"/>
    </row>
    <row r="66" spans="1:9">
      <c r="A66" s="107"/>
      <c r="B66" s="104"/>
      <c r="C66" s="104" t="s">
        <v>61</v>
      </c>
      <c r="D66" s="63" t="s">
        <v>44</v>
      </c>
      <c r="E66" s="58">
        <v>0</v>
      </c>
      <c r="F66" s="58">
        <v>696215</v>
      </c>
      <c r="G66" s="58">
        <v>0</v>
      </c>
      <c r="H66" s="68">
        <v>696215</v>
      </c>
      <c r="I66" s="62"/>
    </row>
    <row r="67" spans="1:9">
      <c r="A67" s="108"/>
      <c r="B67" s="105"/>
      <c r="C67" s="105"/>
      <c r="D67" s="63" t="s">
        <v>45</v>
      </c>
      <c r="E67" s="58">
        <v>0</v>
      </c>
      <c r="F67" s="58">
        <v>696215</v>
      </c>
      <c r="G67" s="58">
        <v>0</v>
      </c>
      <c r="H67" s="68">
        <v>696215</v>
      </c>
      <c r="I67" s="62"/>
    </row>
    <row r="68" spans="1:9">
      <c r="A68" s="108"/>
      <c r="B68" s="105"/>
      <c r="C68" s="106"/>
      <c r="D68" s="63" t="s">
        <v>46</v>
      </c>
      <c r="E68" s="58">
        <v>0</v>
      </c>
      <c r="F68" s="58">
        <v>0</v>
      </c>
      <c r="G68" s="58">
        <v>0</v>
      </c>
      <c r="H68" s="68">
        <v>0</v>
      </c>
      <c r="I68" s="62"/>
    </row>
    <row r="69" spans="1:9">
      <c r="A69" s="108"/>
      <c r="B69" s="105" t="s">
        <v>62</v>
      </c>
      <c r="C69" s="104"/>
      <c r="D69" s="63" t="s">
        <v>44</v>
      </c>
      <c r="E69" s="58">
        <v>0</v>
      </c>
      <c r="F69" s="58">
        <v>696215</v>
      </c>
      <c r="G69" s="58">
        <v>0</v>
      </c>
      <c r="H69" s="68">
        <v>696215</v>
      </c>
      <c r="I69" s="62"/>
    </row>
    <row r="70" spans="1:9">
      <c r="A70" s="108"/>
      <c r="B70" s="105"/>
      <c r="C70" s="105"/>
      <c r="D70" s="63" t="s">
        <v>45</v>
      </c>
      <c r="E70" s="58">
        <v>0</v>
      </c>
      <c r="F70" s="58">
        <v>696215</v>
      </c>
      <c r="G70" s="58">
        <v>0</v>
      </c>
      <c r="H70" s="68">
        <v>696215</v>
      </c>
      <c r="I70" s="62"/>
    </row>
    <row r="71" spans="1:9">
      <c r="A71" s="108"/>
      <c r="B71" s="106"/>
      <c r="C71" s="106"/>
      <c r="D71" s="63" t="s">
        <v>46</v>
      </c>
      <c r="E71" s="58">
        <v>0</v>
      </c>
      <c r="F71" s="58">
        <v>0</v>
      </c>
      <c r="G71" s="58">
        <v>0</v>
      </c>
      <c r="H71" s="68">
        <v>0</v>
      </c>
      <c r="I71" s="62"/>
    </row>
    <row r="72" spans="1:9">
      <c r="A72" s="108" t="s">
        <v>62</v>
      </c>
      <c r="B72" s="104"/>
      <c r="C72" s="104"/>
      <c r="D72" s="63" t="s">
        <v>44</v>
      </c>
      <c r="E72" s="58">
        <v>0</v>
      </c>
      <c r="F72" s="58">
        <v>696215</v>
      </c>
      <c r="G72" s="58">
        <v>0</v>
      </c>
      <c r="H72" s="68">
        <v>696215</v>
      </c>
      <c r="I72" s="62"/>
    </row>
    <row r="73" spans="1:9">
      <c r="A73" s="108"/>
      <c r="B73" s="105"/>
      <c r="C73" s="105"/>
      <c r="D73" s="63" t="s">
        <v>45</v>
      </c>
      <c r="E73" s="58">
        <v>0</v>
      </c>
      <c r="F73" s="58">
        <v>696215</v>
      </c>
      <c r="G73" s="58">
        <v>0</v>
      </c>
      <c r="H73" s="68">
        <v>696215</v>
      </c>
      <c r="I73" s="62"/>
    </row>
    <row r="74" spans="1:9">
      <c r="A74" s="111"/>
      <c r="B74" s="106"/>
      <c r="C74" s="106"/>
      <c r="D74" s="63" t="s">
        <v>46</v>
      </c>
      <c r="E74" s="58">
        <v>0</v>
      </c>
      <c r="F74" s="58">
        <v>0</v>
      </c>
      <c r="G74" s="58">
        <v>0</v>
      </c>
      <c r="H74" s="68">
        <v>0</v>
      </c>
      <c r="I74" s="62"/>
    </row>
    <row r="75" spans="1:9">
      <c r="A75" s="107"/>
      <c r="B75" s="104"/>
      <c r="C75" s="104" t="s">
        <v>63</v>
      </c>
      <c r="D75" s="63" t="s">
        <v>44</v>
      </c>
      <c r="E75" s="58">
        <v>0</v>
      </c>
      <c r="F75" s="58">
        <v>0</v>
      </c>
      <c r="G75" s="58">
        <v>0</v>
      </c>
      <c r="H75" s="68">
        <v>0</v>
      </c>
      <c r="I75" s="62"/>
    </row>
    <row r="76" spans="1:9">
      <c r="A76" s="108"/>
      <c r="B76" s="105"/>
      <c r="C76" s="105"/>
      <c r="D76" s="63" t="s">
        <v>45</v>
      </c>
      <c r="E76" s="58">
        <v>0</v>
      </c>
      <c r="F76" s="58">
        <v>709600</v>
      </c>
      <c r="G76" s="58">
        <v>0</v>
      </c>
      <c r="H76" s="68">
        <v>709600</v>
      </c>
      <c r="I76" s="62"/>
    </row>
    <row r="77" spans="1:9">
      <c r="A77" s="108"/>
      <c r="B77" s="105"/>
      <c r="C77" s="106"/>
      <c r="D77" s="63" t="s">
        <v>46</v>
      </c>
      <c r="E77" s="58">
        <v>0</v>
      </c>
      <c r="F77" s="58">
        <v>-709600</v>
      </c>
      <c r="G77" s="58">
        <v>0</v>
      </c>
      <c r="H77" s="68">
        <v>-709600</v>
      </c>
      <c r="I77" s="62"/>
    </row>
    <row r="78" spans="1:9">
      <c r="A78" s="108"/>
      <c r="B78" s="105"/>
      <c r="C78" s="104" t="s">
        <v>64</v>
      </c>
      <c r="D78" s="63" t="s">
        <v>44</v>
      </c>
      <c r="E78" s="58">
        <v>0</v>
      </c>
      <c r="F78" s="58">
        <v>11158</v>
      </c>
      <c r="G78" s="58">
        <v>0</v>
      </c>
      <c r="H78" s="68">
        <v>11158</v>
      </c>
      <c r="I78" s="62"/>
    </row>
    <row r="79" spans="1:9">
      <c r="A79" s="108"/>
      <c r="B79" s="105"/>
      <c r="C79" s="105"/>
      <c r="D79" s="63" t="s">
        <v>45</v>
      </c>
      <c r="E79" s="58">
        <v>0</v>
      </c>
      <c r="F79" s="58">
        <v>27556</v>
      </c>
      <c r="G79" s="58">
        <v>0</v>
      </c>
      <c r="H79" s="68">
        <v>27556</v>
      </c>
      <c r="I79" s="62"/>
    </row>
    <row r="80" spans="1:9">
      <c r="A80" s="108"/>
      <c r="B80" s="105"/>
      <c r="C80" s="106"/>
      <c r="D80" s="63" t="s">
        <v>46</v>
      </c>
      <c r="E80" s="58">
        <v>0</v>
      </c>
      <c r="F80" s="58">
        <v>-16398</v>
      </c>
      <c r="G80" s="58">
        <v>0</v>
      </c>
      <c r="H80" s="68">
        <f>H78-H79</f>
        <v>-16398</v>
      </c>
      <c r="I80" s="62"/>
    </row>
    <row r="81" spans="1:9">
      <c r="A81" s="108"/>
      <c r="B81" s="105"/>
      <c r="C81" s="104" t="s">
        <v>65</v>
      </c>
      <c r="D81" s="63" t="s">
        <v>44</v>
      </c>
      <c r="E81" s="58">
        <v>0</v>
      </c>
      <c r="F81" s="58">
        <v>19668170</v>
      </c>
      <c r="G81" s="58">
        <v>0</v>
      </c>
      <c r="H81" s="68">
        <v>19668170</v>
      </c>
      <c r="I81" s="62"/>
    </row>
    <row r="82" spans="1:9">
      <c r="A82" s="108"/>
      <c r="B82" s="105"/>
      <c r="C82" s="105"/>
      <c r="D82" s="63" t="s">
        <v>45</v>
      </c>
      <c r="E82" s="58">
        <v>0</v>
      </c>
      <c r="F82" s="58">
        <v>18961490</v>
      </c>
      <c r="G82" s="58">
        <v>0</v>
      </c>
      <c r="H82" s="68">
        <f>SUM(F82:G82)</f>
        <v>18961490</v>
      </c>
      <c r="I82" s="62"/>
    </row>
    <row r="83" spans="1:9">
      <c r="A83" s="108"/>
      <c r="B83" s="105"/>
      <c r="C83" s="106"/>
      <c r="D83" s="63" t="s">
        <v>46</v>
      </c>
      <c r="E83" s="58">
        <v>0</v>
      </c>
      <c r="F83" s="58">
        <f>F81-F82</f>
        <v>706680</v>
      </c>
      <c r="G83" s="58">
        <v>0</v>
      </c>
      <c r="H83" s="68">
        <f>H81-H82</f>
        <v>706680</v>
      </c>
      <c r="I83" s="62"/>
    </row>
    <row r="84" spans="1:9">
      <c r="A84" s="108"/>
      <c r="B84" s="105" t="s">
        <v>66</v>
      </c>
      <c r="C84" s="104"/>
      <c r="D84" s="63" t="s">
        <v>44</v>
      </c>
      <c r="E84" s="58">
        <v>0</v>
      </c>
      <c r="F84" s="58">
        <v>19679328</v>
      </c>
      <c r="G84" s="58">
        <v>0</v>
      </c>
      <c r="H84" s="68">
        <v>19679328</v>
      </c>
      <c r="I84" s="62"/>
    </row>
    <row r="85" spans="1:9">
      <c r="A85" s="108"/>
      <c r="B85" s="105"/>
      <c r="C85" s="105"/>
      <c r="D85" s="63" t="s">
        <v>45</v>
      </c>
      <c r="E85" s="58">
        <v>0</v>
      </c>
      <c r="F85" s="58">
        <v>19698646</v>
      </c>
      <c r="G85" s="58">
        <v>0</v>
      </c>
      <c r="H85" s="68">
        <v>19698646</v>
      </c>
      <c r="I85" s="62"/>
    </row>
    <row r="86" spans="1:9">
      <c r="A86" s="108"/>
      <c r="B86" s="106"/>
      <c r="C86" s="106"/>
      <c r="D86" s="63" t="s">
        <v>46</v>
      </c>
      <c r="E86" s="58">
        <v>0</v>
      </c>
      <c r="F86" s="58">
        <v>-19318</v>
      </c>
      <c r="G86" s="58">
        <v>0</v>
      </c>
      <c r="H86" s="68">
        <f>H84-H85</f>
        <v>-19318</v>
      </c>
      <c r="I86" s="62"/>
    </row>
    <row r="87" spans="1:9">
      <c r="A87" s="108" t="s">
        <v>66</v>
      </c>
      <c r="B87" s="104"/>
      <c r="C87" s="104"/>
      <c r="D87" s="63" t="s">
        <v>44</v>
      </c>
      <c r="E87" s="58">
        <v>0</v>
      </c>
      <c r="F87" s="58">
        <v>19679328</v>
      </c>
      <c r="G87" s="58">
        <v>0</v>
      </c>
      <c r="H87" s="68">
        <v>19679328</v>
      </c>
      <c r="I87" s="62"/>
    </row>
    <row r="88" spans="1:9">
      <c r="A88" s="108"/>
      <c r="B88" s="105"/>
      <c r="C88" s="105"/>
      <c r="D88" s="63" t="s">
        <v>45</v>
      </c>
      <c r="E88" s="58">
        <v>0</v>
      </c>
      <c r="F88" s="58">
        <v>19698646</v>
      </c>
      <c r="G88" s="58">
        <v>0</v>
      </c>
      <c r="H88" s="68">
        <f>SUM(F88:G88)</f>
        <v>19698646</v>
      </c>
      <c r="I88" s="62"/>
    </row>
    <row r="89" spans="1:9">
      <c r="A89" s="111"/>
      <c r="B89" s="106"/>
      <c r="C89" s="106"/>
      <c r="D89" s="63" t="s">
        <v>46</v>
      </c>
      <c r="E89" s="58">
        <v>0</v>
      </c>
      <c r="F89" s="58">
        <f>F87-F88</f>
        <v>-19318</v>
      </c>
      <c r="G89" s="58">
        <v>0</v>
      </c>
      <c r="H89" s="68">
        <v>-19318</v>
      </c>
      <c r="I89" s="62"/>
    </row>
    <row r="90" spans="1:9">
      <c r="A90" s="112" t="s">
        <v>67</v>
      </c>
      <c r="B90" s="113"/>
      <c r="C90" s="113"/>
      <c r="D90" s="70" t="s">
        <v>44</v>
      </c>
      <c r="E90" s="71">
        <f>E18+E33+E45+E54+E63+E72+E87</f>
        <v>230939210</v>
      </c>
      <c r="F90" s="71">
        <f t="shared" ref="F90:G90" si="0">F18+F33+F45+F54+F63+F72+F87</f>
        <v>964791332</v>
      </c>
      <c r="G90" s="71">
        <f t="shared" si="0"/>
        <v>8070000</v>
      </c>
      <c r="H90" s="72">
        <f>SUM(E90:G90)</f>
        <v>1203800542</v>
      </c>
      <c r="I90" s="62"/>
    </row>
    <row r="91" spans="1:9">
      <c r="A91" s="114"/>
      <c r="B91" s="115"/>
      <c r="C91" s="115"/>
      <c r="D91" s="73" t="s">
        <v>45</v>
      </c>
      <c r="E91" s="74">
        <f>E19+E34+E46+E55+E64+E73+E88</f>
        <v>137348910</v>
      </c>
      <c r="F91" s="74">
        <f>F19+F34+F46+F55+F64+F73+F88</f>
        <v>1054530770</v>
      </c>
      <c r="G91" s="74">
        <f t="shared" ref="G91" si="1">G19+G34+G46+G55+G64+G73+G88</f>
        <v>8470000</v>
      </c>
      <c r="H91" s="75">
        <f>SUM(E91:G91)</f>
        <v>1200349680</v>
      </c>
      <c r="I91" s="62"/>
    </row>
    <row r="92" spans="1:9" ht="14.25" thickBot="1">
      <c r="A92" s="116"/>
      <c r="B92" s="117"/>
      <c r="C92" s="117"/>
      <c r="D92" s="76" t="s">
        <v>46</v>
      </c>
      <c r="E92" s="77">
        <v>93590300</v>
      </c>
      <c r="F92" s="77">
        <v>-89739438</v>
      </c>
      <c r="G92" s="77">
        <v>-400000</v>
      </c>
      <c r="H92" s="78">
        <v>3450862</v>
      </c>
      <c r="I92" s="62"/>
    </row>
    <row r="93" spans="1:9" ht="21" customHeight="1"/>
    <row r="94" spans="1:9" ht="21" customHeight="1"/>
    <row r="95" spans="1:9" ht="21" customHeight="1"/>
    <row r="96" spans="1:9" ht="21" customHeight="1"/>
    <row r="97" ht="21" customHeight="1"/>
    <row r="98" ht="21" customHeight="1"/>
    <row r="99" ht="21" customHeight="1"/>
    <row r="100" ht="21" customHeight="1"/>
    <row r="101" ht="21" customHeight="1"/>
    <row r="102" ht="21" customHeight="1"/>
    <row r="103" ht="21" customHeight="1"/>
    <row r="104" ht="21" customHeight="1"/>
    <row r="105" ht="21" customHeight="1"/>
    <row r="106" ht="21" customHeight="1"/>
    <row r="107" ht="21" customHeight="1"/>
    <row r="108" ht="21" customHeight="1"/>
    <row r="109" ht="21" customHeight="1"/>
    <row r="110" ht="21" customHeight="1"/>
    <row r="111" ht="21" customHeight="1"/>
    <row r="112" ht="21" customHeight="1"/>
    <row r="113" ht="21" customHeight="1"/>
    <row r="114" ht="21" customHeight="1"/>
    <row r="115" ht="21" customHeight="1"/>
    <row r="116" ht="21" customHeight="1"/>
    <row r="117" ht="21" customHeight="1"/>
    <row r="118" ht="21" customHeight="1"/>
    <row r="119" ht="21" customHeight="1"/>
    <row r="120" ht="21" customHeight="1"/>
    <row r="121" ht="21" customHeight="1"/>
    <row r="122" ht="21" customHeight="1"/>
    <row r="123" ht="21" customHeight="1"/>
    <row r="124" ht="21" customHeight="1"/>
    <row r="125" ht="21" customHeight="1"/>
    <row r="126" ht="21" customHeight="1"/>
    <row r="127" ht="21" customHeight="1"/>
    <row r="128" ht="21" customHeight="1"/>
    <row r="129" ht="21" customHeight="1"/>
    <row r="130" ht="21" customHeight="1"/>
    <row r="131" ht="21" customHeight="1"/>
    <row r="132" ht="21" customHeight="1"/>
    <row r="133" ht="21" customHeight="1"/>
    <row r="134" ht="21" customHeight="1"/>
    <row r="135" ht="21" customHeight="1"/>
    <row r="136" ht="21" customHeight="1"/>
    <row r="137" ht="21" customHeight="1"/>
    <row r="138" ht="21" customHeight="1"/>
    <row r="139" ht="21" customHeight="1"/>
    <row r="140" ht="21" customHeight="1"/>
    <row r="141" ht="21" customHeight="1"/>
    <row r="142" ht="21" customHeight="1"/>
    <row r="143" ht="21" customHeight="1"/>
    <row r="144" ht="21" customHeight="1"/>
    <row r="145" ht="21" customHeight="1"/>
    <row r="146" ht="21" customHeight="1"/>
    <row r="147" ht="21" customHeight="1"/>
    <row r="148" ht="21" customHeight="1"/>
    <row r="149" ht="21" customHeight="1"/>
    <row r="150" ht="21" customHeight="1"/>
    <row r="151" ht="21" customHeight="1"/>
    <row r="152" ht="21" customHeight="1"/>
    <row r="153" ht="21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</sheetData>
  <mergeCells count="87">
    <mergeCell ref="A90:C92"/>
    <mergeCell ref="A2:H2"/>
    <mergeCell ref="A84:A86"/>
    <mergeCell ref="B84:B86"/>
    <mergeCell ref="C84:C86"/>
    <mergeCell ref="A87:A89"/>
    <mergeCell ref="B87:B89"/>
    <mergeCell ref="C75:C77"/>
    <mergeCell ref="A78:A80"/>
    <mergeCell ref="B78:B80"/>
    <mergeCell ref="A81:A83"/>
    <mergeCell ref="B81:B83"/>
    <mergeCell ref="B69:B71"/>
    <mergeCell ref="A72:A74"/>
    <mergeCell ref="B72:B74"/>
    <mergeCell ref="A75:A77"/>
    <mergeCell ref="C63:C65"/>
    <mergeCell ref="A51:A53"/>
    <mergeCell ref="B51:B53"/>
    <mergeCell ref="A54:A56"/>
    <mergeCell ref="B54:B56"/>
    <mergeCell ref="A57:A59"/>
    <mergeCell ref="B57:B59"/>
    <mergeCell ref="A60:A62"/>
    <mergeCell ref="B60:B62"/>
    <mergeCell ref="A63:A65"/>
    <mergeCell ref="B63:B65"/>
    <mergeCell ref="A45:A47"/>
    <mergeCell ref="B45:B47"/>
    <mergeCell ref="A48:A50"/>
    <mergeCell ref="B48:B50"/>
    <mergeCell ref="C48:C50"/>
    <mergeCell ref="A39:A41"/>
    <mergeCell ref="B39:B41"/>
    <mergeCell ref="C39:C41"/>
    <mergeCell ref="A42:A44"/>
    <mergeCell ref="B42:B44"/>
    <mergeCell ref="A33:A35"/>
    <mergeCell ref="B33:B35"/>
    <mergeCell ref="A36:A38"/>
    <mergeCell ref="B36:B38"/>
    <mergeCell ref="A30:A32"/>
    <mergeCell ref="B24:B26"/>
    <mergeCell ref="A27:A29"/>
    <mergeCell ref="B27:B29"/>
    <mergeCell ref="B30:B32"/>
    <mergeCell ref="C30:C32"/>
    <mergeCell ref="C57:C59"/>
    <mergeCell ref="A6:A8"/>
    <mergeCell ref="B6:B8"/>
    <mergeCell ref="C6:C8"/>
    <mergeCell ref="A9:A11"/>
    <mergeCell ref="B9:B11"/>
    <mergeCell ref="C9:C11"/>
    <mergeCell ref="A12:A14"/>
    <mergeCell ref="B12:B14"/>
    <mergeCell ref="A15:A17"/>
    <mergeCell ref="B15:B17"/>
    <mergeCell ref="A18:A20"/>
    <mergeCell ref="B18:B20"/>
    <mergeCell ref="A21:A23"/>
    <mergeCell ref="B21:B23"/>
    <mergeCell ref="A24:A26"/>
    <mergeCell ref="A4:C4"/>
    <mergeCell ref="C81:C83"/>
    <mergeCell ref="C78:C80"/>
    <mergeCell ref="C18:C20"/>
    <mergeCell ref="C21:C23"/>
    <mergeCell ref="C24:C26"/>
    <mergeCell ref="C27:C29"/>
    <mergeCell ref="C12:C14"/>
    <mergeCell ref="C15:C17"/>
    <mergeCell ref="C51:C53"/>
    <mergeCell ref="C60:C62"/>
    <mergeCell ref="C36:C38"/>
    <mergeCell ref="C33:C35"/>
    <mergeCell ref="C42:C44"/>
    <mergeCell ref="C45:C47"/>
    <mergeCell ref="C54:C56"/>
    <mergeCell ref="C87:C89"/>
    <mergeCell ref="C66:C68"/>
    <mergeCell ref="C69:C71"/>
    <mergeCell ref="C72:C74"/>
    <mergeCell ref="A66:A68"/>
    <mergeCell ref="B66:B68"/>
    <mergeCell ref="A69:A71"/>
    <mergeCell ref="B75:B7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"/>
  <sheetViews>
    <sheetView tabSelected="1" topLeftCell="A109" zoomScale="74" zoomScaleNormal="74" zoomScaleSheetLayoutView="100" workbookViewId="0">
      <selection activeCell="M123" sqref="M122:M123"/>
    </sheetView>
  </sheetViews>
  <sheetFormatPr defaultColWidth="8.6640625" defaultRowHeight="17.25" customHeight="1"/>
  <cols>
    <col min="1" max="2" width="10.33203125" style="37" customWidth="1"/>
    <col min="3" max="3" width="11.109375" style="38" customWidth="1"/>
    <col min="4" max="4" width="6.33203125" style="38" customWidth="1"/>
    <col min="5" max="8" width="14.21875" style="39" customWidth="1"/>
    <col min="9" max="16384" width="8.6640625" style="40"/>
  </cols>
  <sheetData>
    <row r="1" spans="1:8" ht="15" customHeight="1">
      <c r="A1" s="31"/>
      <c r="B1" s="31"/>
      <c r="C1" s="32"/>
      <c r="D1" s="32"/>
      <c r="E1" s="33"/>
      <c r="F1" s="33"/>
      <c r="G1" s="33"/>
      <c r="H1" s="33"/>
    </row>
    <row r="2" spans="1:8" s="34" customFormat="1" ht="27.75" customHeight="1">
      <c r="A2" s="118" t="s">
        <v>105</v>
      </c>
      <c r="B2" s="118"/>
      <c r="C2" s="118"/>
      <c r="D2" s="118"/>
      <c r="E2" s="118"/>
      <c r="F2" s="118"/>
      <c r="G2" s="118"/>
      <c r="H2" s="118"/>
    </row>
    <row r="3" spans="1:8" ht="15" customHeight="1" thickBot="1">
      <c r="A3" s="31"/>
      <c r="B3" s="31"/>
      <c r="C3" s="32"/>
      <c r="D3" s="32"/>
      <c r="E3" s="33"/>
      <c r="F3" s="33"/>
      <c r="G3" s="33"/>
      <c r="H3" s="33"/>
    </row>
    <row r="4" spans="1:8" ht="13.5">
      <c r="A4" s="109" t="s">
        <v>34</v>
      </c>
      <c r="B4" s="110"/>
      <c r="C4" s="110"/>
      <c r="D4" s="124" t="s">
        <v>35</v>
      </c>
      <c r="E4" s="124" t="s">
        <v>68</v>
      </c>
      <c r="F4" s="124" t="s">
        <v>37</v>
      </c>
      <c r="G4" s="124" t="s">
        <v>38</v>
      </c>
      <c r="H4" s="126" t="s">
        <v>39</v>
      </c>
    </row>
    <row r="5" spans="1:8" ht="13.5">
      <c r="A5" s="41" t="s">
        <v>40</v>
      </c>
      <c r="B5" s="42" t="s">
        <v>41</v>
      </c>
      <c r="C5" s="42" t="s">
        <v>42</v>
      </c>
      <c r="D5" s="125"/>
      <c r="E5" s="125"/>
      <c r="F5" s="125"/>
      <c r="G5" s="125"/>
      <c r="H5" s="127"/>
    </row>
    <row r="6" spans="1:8" ht="13.5">
      <c r="A6" s="128"/>
      <c r="B6" s="120"/>
      <c r="C6" s="120" t="s">
        <v>69</v>
      </c>
      <c r="D6" s="44" t="s">
        <v>44</v>
      </c>
      <c r="E6" s="45">
        <v>0</v>
      </c>
      <c r="F6" s="45">
        <v>412748169</v>
      </c>
      <c r="G6" s="45">
        <v>0</v>
      </c>
      <c r="H6" s="46">
        <v>412748169</v>
      </c>
    </row>
    <row r="7" spans="1:8" ht="13.5">
      <c r="A7" s="123"/>
      <c r="B7" s="121"/>
      <c r="C7" s="121"/>
      <c r="D7" s="47" t="s">
        <v>45</v>
      </c>
      <c r="E7" s="48">
        <v>0</v>
      </c>
      <c r="F7" s="48">
        <v>412748169</v>
      </c>
      <c r="G7" s="48">
        <v>0</v>
      </c>
      <c r="H7" s="49">
        <v>412748169</v>
      </c>
    </row>
    <row r="8" spans="1:8" ht="13.5">
      <c r="A8" s="123"/>
      <c r="B8" s="121"/>
      <c r="C8" s="122"/>
      <c r="D8" s="47" t="s">
        <v>46</v>
      </c>
      <c r="E8" s="48">
        <v>0</v>
      </c>
      <c r="F8" s="48">
        <v>0</v>
      </c>
      <c r="G8" s="48">
        <v>0</v>
      </c>
      <c r="H8" s="49">
        <v>0</v>
      </c>
    </row>
    <row r="9" spans="1:8" ht="13.5">
      <c r="A9" s="123"/>
      <c r="B9" s="121"/>
      <c r="C9" s="120" t="s">
        <v>70</v>
      </c>
      <c r="D9" s="47" t="s">
        <v>44</v>
      </c>
      <c r="E9" s="48">
        <v>76700000</v>
      </c>
      <c r="F9" s="48">
        <v>270874301</v>
      </c>
      <c r="G9" s="48">
        <v>0</v>
      </c>
      <c r="H9" s="49">
        <v>347574301</v>
      </c>
    </row>
    <row r="10" spans="1:8" ht="13.5">
      <c r="A10" s="123"/>
      <c r="B10" s="121"/>
      <c r="C10" s="121"/>
      <c r="D10" s="47" t="s">
        <v>45</v>
      </c>
      <c r="E10" s="48">
        <v>76700000</v>
      </c>
      <c r="F10" s="48">
        <v>270874301</v>
      </c>
      <c r="G10" s="48">
        <v>0</v>
      </c>
      <c r="H10" s="49">
        <v>347574301</v>
      </c>
    </row>
    <row r="11" spans="1:8" ht="13.5">
      <c r="A11" s="123"/>
      <c r="B11" s="121"/>
      <c r="C11" s="122"/>
      <c r="D11" s="47" t="s">
        <v>46</v>
      </c>
      <c r="E11" s="48">
        <v>0</v>
      </c>
      <c r="F11" s="48">
        <v>0</v>
      </c>
      <c r="G11" s="48">
        <v>0</v>
      </c>
      <c r="H11" s="49">
        <v>0</v>
      </c>
    </row>
    <row r="12" spans="1:8" ht="13.5">
      <c r="A12" s="123"/>
      <c r="B12" s="121"/>
      <c r="C12" s="120" t="s">
        <v>71</v>
      </c>
      <c r="D12" s="47" t="s">
        <v>44</v>
      </c>
      <c r="E12" s="48">
        <v>0</v>
      </c>
      <c r="F12" s="48">
        <v>68489250</v>
      </c>
      <c r="G12" s="48">
        <v>549110</v>
      </c>
      <c r="H12" s="49">
        <v>69038360</v>
      </c>
    </row>
    <row r="13" spans="1:8" ht="13.5">
      <c r="A13" s="123"/>
      <c r="B13" s="121"/>
      <c r="C13" s="121"/>
      <c r="D13" s="47" t="s">
        <v>45</v>
      </c>
      <c r="E13" s="48">
        <v>0</v>
      </c>
      <c r="F13" s="48">
        <v>68489250</v>
      </c>
      <c r="G13" s="48">
        <v>549110</v>
      </c>
      <c r="H13" s="49">
        <v>69038360</v>
      </c>
    </row>
    <row r="14" spans="1:8" ht="13.5">
      <c r="A14" s="123"/>
      <c r="B14" s="121"/>
      <c r="C14" s="122"/>
      <c r="D14" s="47" t="s">
        <v>46</v>
      </c>
      <c r="E14" s="48">
        <v>0</v>
      </c>
      <c r="F14" s="48">
        <v>0</v>
      </c>
      <c r="G14" s="48">
        <v>0</v>
      </c>
      <c r="H14" s="49">
        <v>0</v>
      </c>
    </row>
    <row r="15" spans="1:8" ht="13.5">
      <c r="A15" s="123"/>
      <c r="B15" s="121"/>
      <c r="C15" s="120" t="s">
        <v>72</v>
      </c>
      <c r="D15" s="47" t="s">
        <v>44</v>
      </c>
      <c r="E15" s="48">
        <v>4277560</v>
      </c>
      <c r="F15" s="48">
        <v>60907530</v>
      </c>
      <c r="G15" s="48">
        <v>0</v>
      </c>
      <c r="H15" s="49">
        <v>65185090</v>
      </c>
    </row>
    <row r="16" spans="1:8" ht="13.5">
      <c r="A16" s="123"/>
      <c r="B16" s="121"/>
      <c r="C16" s="121"/>
      <c r="D16" s="47" t="s">
        <v>45</v>
      </c>
      <c r="E16" s="48">
        <v>4277560</v>
      </c>
      <c r="F16" s="48">
        <v>59928210</v>
      </c>
      <c r="G16" s="48">
        <v>0</v>
      </c>
      <c r="H16" s="49">
        <v>64205770</v>
      </c>
    </row>
    <row r="17" spans="1:8" ht="13.5">
      <c r="A17" s="123"/>
      <c r="B17" s="121"/>
      <c r="C17" s="122"/>
      <c r="D17" s="47" t="s">
        <v>46</v>
      </c>
      <c r="E17" s="48">
        <v>0</v>
      </c>
      <c r="F17" s="48">
        <f>F15-F16</f>
        <v>979320</v>
      </c>
      <c r="G17" s="48">
        <v>0</v>
      </c>
      <c r="H17" s="49">
        <v>979320</v>
      </c>
    </row>
    <row r="18" spans="1:8" ht="13.5">
      <c r="A18" s="123"/>
      <c r="B18" s="121"/>
      <c r="C18" s="120" t="s">
        <v>73</v>
      </c>
      <c r="D18" s="47" t="s">
        <v>44</v>
      </c>
      <c r="E18" s="48">
        <v>3000000</v>
      </c>
      <c r="F18" s="48">
        <v>13144620</v>
      </c>
      <c r="G18" s="48">
        <v>0</v>
      </c>
      <c r="H18" s="49">
        <v>16144620</v>
      </c>
    </row>
    <row r="19" spans="1:8" ht="13.5">
      <c r="A19" s="123"/>
      <c r="B19" s="121"/>
      <c r="C19" s="121"/>
      <c r="D19" s="47" t="s">
        <v>45</v>
      </c>
      <c r="E19" s="48">
        <v>3000000</v>
      </c>
      <c r="F19" s="48">
        <v>12811320</v>
      </c>
      <c r="G19" s="48">
        <v>0</v>
      </c>
      <c r="H19" s="49">
        <v>15811320</v>
      </c>
    </row>
    <row r="20" spans="1:8" ht="13.5">
      <c r="A20" s="123"/>
      <c r="B20" s="121"/>
      <c r="C20" s="122"/>
      <c r="D20" s="47" t="s">
        <v>46</v>
      </c>
      <c r="E20" s="48">
        <v>0</v>
      </c>
      <c r="F20" s="48">
        <f>F18-F19</f>
        <v>333300</v>
      </c>
      <c r="G20" s="48">
        <v>0</v>
      </c>
      <c r="H20" s="49">
        <f>H18-H19</f>
        <v>333300</v>
      </c>
    </row>
    <row r="21" spans="1:8" ht="13.5">
      <c r="A21" s="123"/>
      <c r="B21" s="121" t="s">
        <v>74</v>
      </c>
      <c r="C21" s="120"/>
      <c r="D21" s="47" t="s">
        <v>44</v>
      </c>
      <c r="E21" s="48">
        <f>E6+E9+E12+E15+E18</f>
        <v>83977560</v>
      </c>
      <c r="F21" s="48">
        <f>F6+F9+F12+F15+F18</f>
        <v>826163870</v>
      </c>
      <c r="G21" s="48">
        <v>549110</v>
      </c>
      <c r="H21" s="49">
        <f>H6+H9+H12+H15+H18</f>
        <v>910690540</v>
      </c>
    </row>
    <row r="22" spans="1:8" ht="13.5">
      <c r="A22" s="123"/>
      <c r="B22" s="121"/>
      <c r="C22" s="121"/>
      <c r="D22" s="47" t="s">
        <v>45</v>
      </c>
      <c r="E22" s="48">
        <f>E7+E10+E13+E16+E19</f>
        <v>83977560</v>
      </c>
      <c r="F22" s="48">
        <f>F7+F10+F13+F16+F19</f>
        <v>824851250</v>
      </c>
      <c r="G22" s="48">
        <v>549110</v>
      </c>
      <c r="H22" s="49">
        <f>H7+H10+H13+H16+H19</f>
        <v>909377920</v>
      </c>
    </row>
    <row r="23" spans="1:8" ht="13.5">
      <c r="A23" s="123"/>
      <c r="B23" s="122"/>
      <c r="C23" s="122"/>
      <c r="D23" s="47" t="s">
        <v>46</v>
      </c>
      <c r="E23" s="48">
        <v>0</v>
      </c>
      <c r="F23" s="48">
        <f>F21-F22</f>
        <v>1312620</v>
      </c>
      <c r="G23" s="48">
        <v>0</v>
      </c>
      <c r="H23" s="49">
        <f>H21-H22</f>
        <v>1312620</v>
      </c>
    </row>
    <row r="24" spans="1:8" ht="13.5">
      <c r="A24" s="123"/>
      <c r="B24" s="120"/>
      <c r="C24" s="120" t="s">
        <v>75</v>
      </c>
      <c r="D24" s="47" t="s">
        <v>44</v>
      </c>
      <c r="E24" s="48">
        <v>0</v>
      </c>
      <c r="F24" s="48">
        <v>3632020</v>
      </c>
      <c r="G24" s="48">
        <v>0</v>
      </c>
      <c r="H24" s="49">
        <v>3632020</v>
      </c>
    </row>
    <row r="25" spans="1:8" ht="13.5">
      <c r="A25" s="123"/>
      <c r="B25" s="121"/>
      <c r="C25" s="121"/>
      <c r="D25" s="47" t="s">
        <v>45</v>
      </c>
      <c r="E25" s="48">
        <v>0</v>
      </c>
      <c r="F25" s="48">
        <v>3627320</v>
      </c>
      <c r="G25" s="48">
        <v>0</v>
      </c>
      <c r="H25" s="49">
        <v>3627320</v>
      </c>
    </row>
    <row r="26" spans="1:8" ht="13.5">
      <c r="A26" s="123"/>
      <c r="B26" s="121"/>
      <c r="C26" s="122"/>
      <c r="D26" s="47" t="s">
        <v>46</v>
      </c>
      <c r="E26" s="48">
        <v>0</v>
      </c>
      <c r="F26" s="48">
        <f>F24-F25</f>
        <v>4700</v>
      </c>
      <c r="G26" s="48">
        <v>0</v>
      </c>
      <c r="H26" s="49">
        <v>4700</v>
      </c>
    </row>
    <row r="27" spans="1:8" ht="13.5">
      <c r="A27" s="123"/>
      <c r="B27" s="121"/>
      <c r="C27" s="120" t="s">
        <v>76</v>
      </c>
      <c r="D27" s="47" t="s">
        <v>44</v>
      </c>
      <c r="E27" s="48">
        <v>0</v>
      </c>
      <c r="F27" s="48">
        <v>0</v>
      </c>
      <c r="G27" s="48">
        <v>0</v>
      </c>
      <c r="H27" s="49">
        <v>0</v>
      </c>
    </row>
    <row r="28" spans="1:8" ht="13.5">
      <c r="A28" s="123"/>
      <c r="B28" s="121"/>
      <c r="C28" s="121"/>
      <c r="D28" s="47" t="s">
        <v>45</v>
      </c>
      <c r="E28" s="48">
        <v>0</v>
      </c>
      <c r="F28" s="48">
        <v>0</v>
      </c>
      <c r="G28" s="48">
        <v>0</v>
      </c>
      <c r="H28" s="49">
        <v>0</v>
      </c>
    </row>
    <row r="29" spans="1:8" ht="13.5">
      <c r="A29" s="123"/>
      <c r="B29" s="121"/>
      <c r="C29" s="122"/>
      <c r="D29" s="47" t="s">
        <v>46</v>
      </c>
      <c r="E29" s="48">
        <v>0</v>
      </c>
      <c r="F29" s="48">
        <v>0</v>
      </c>
      <c r="G29" s="48">
        <v>0</v>
      </c>
      <c r="H29" s="49">
        <v>0</v>
      </c>
    </row>
    <row r="30" spans="1:8" ht="13.5">
      <c r="A30" s="123"/>
      <c r="B30" s="121" t="s">
        <v>77</v>
      </c>
      <c r="C30" s="120"/>
      <c r="D30" s="47" t="s">
        <v>44</v>
      </c>
      <c r="E30" s="48">
        <v>0</v>
      </c>
      <c r="F30" s="48">
        <v>3632020</v>
      </c>
      <c r="G30" s="48">
        <v>0</v>
      </c>
      <c r="H30" s="49">
        <v>3632020</v>
      </c>
    </row>
    <row r="31" spans="1:8" ht="13.5">
      <c r="A31" s="123"/>
      <c r="B31" s="121"/>
      <c r="C31" s="121"/>
      <c r="D31" s="47" t="s">
        <v>45</v>
      </c>
      <c r="E31" s="48">
        <v>0</v>
      </c>
      <c r="F31" s="48">
        <v>3627320</v>
      </c>
      <c r="G31" s="48">
        <v>0</v>
      </c>
      <c r="H31" s="49">
        <v>3627320</v>
      </c>
    </row>
    <row r="32" spans="1:8" ht="13.5">
      <c r="A32" s="123"/>
      <c r="B32" s="122"/>
      <c r="C32" s="122"/>
      <c r="D32" s="47" t="s">
        <v>46</v>
      </c>
      <c r="E32" s="48">
        <v>0</v>
      </c>
      <c r="F32" s="48">
        <v>4700</v>
      </c>
      <c r="G32" s="48">
        <v>0</v>
      </c>
      <c r="H32" s="49">
        <v>4700</v>
      </c>
    </row>
    <row r="33" spans="1:8" ht="13.5">
      <c r="A33" s="123"/>
      <c r="B33" s="120"/>
      <c r="C33" s="120" t="s">
        <v>78</v>
      </c>
      <c r="D33" s="47" t="s">
        <v>44</v>
      </c>
      <c r="E33" s="48">
        <v>0</v>
      </c>
      <c r="F33" s="48">
        <v>1549090</v>
      </c>
      <c r="G33" s="48">
        <v>0</v>
      </c>
      <c r="H33" s="49">
        <v>1549090</v>
      </c>
    </row>
    <row r="34" spans="1:8" ht="13.5">
      <c r="A34" s="123"/>
      <c r="B34" s="121"/>
      <c r="C34" s="121"/>
      <c r="D34" s="47" t="s">
        <v>45</v>
      </c>
      <c r="E34" s="48">
        <v>0</v>
      </c>
      <c r="F34" s="48">
        <v>1459090</v>
      </c>
      <c r="G34" s="48">
        <v>0</v>
      </c>
      <c r="H34" s="49">
        <v>1459090</v>
      </c>
    </row>
    <row r="35" spans="1:8" ht="13.5">
      <c r="A35" s="123"/>
      <c r="B35" s="121"/>
      <c r="C35" s="122"/>
      <c r="D35" s="47" t="s">
        <v>46</v>
      </c>
      <c r="E35" s="48">
        <v>0</v>
      </c>
      <c r="F35" s="48">
        <v>90000</v>
      </c>
      <c r="G35" s="48">
        <v>0</v>
      </c>
      <c r="H35" s="49">
        <v>90000</v>
      </c>
    </row>
    <row r="36" spans="1:8" ht="13.5">
      <c r="A36" s="123"/>
      <c r="B36" s="121"/>
      <c r="C36" s="120" t="s">
        <v>79</v>
      </c>
      <c r="D36" s="47" t="s">
        <v>44</v>
      </c>
      <c r="E36" s="48">
        <v>458000</v>
      </c>
      <c r="F36" s="48">
        <v>21905387</v>
      </c>
      <c r="G36" s="48">
        <v>0</v>
      </c>
      <c r="H36" s="49">
        <v>22363387</v>
      </c>
    </row>
    <row r="37" spans="1:8" ht="13.5">
      <c r="A37" s="123"/>
      <c r="B37" s="121"/>
      <c r="C37" s="121"/>
      <c r="D37" s="47" t="s">
        <v>45</v>
      </c>
      <c r="E37" s="48">
        <v>458000</v>
      </c>
      <c r="F37" s="48">
        <v>20697765</v>
      </c>
      <c r="G37" s="48">
        <v>0</v>
      </c>
      <c r="H37" s="49">
        <f>SUM(E37:G37)</f>
        <v>21155765</v>
      </c>
    </row>
    <row r="38" spans="1:8" ht="13.5">
      <c r="A38" s="123"/>
      <c r="B38" s="121"/>
      <c r="C38" s="122"/>
      <c r="D38" s="47" t="s">
        <v>46</v>
      </c>
      <c r="E38" s="48">
        <v>0</v>
      </c>
      <c r="F38" s="48">
        <f>F36-F37</f>
        <v>1207622</v>
      </c>
      <c r="G38" s="48">
        <v>0</v>
      </c>
      <c r="H38" s="49">
        <f>H36-H37</f>
        <v>1207622</v>
      </c>
    </row>
    <row r="39" spans="1:8" ht="13.5">
      <c r="A39" s="123"/>
      <c r="B39" s="121"/>
      <c r="C39" s="120" t="s">
        <v>80</v>
      </c>
      <c r="D39" s="47" t="s">
        <v>44</v>
      </c>
      <c r="E39" s="48">
        <v>1950490</v>
      </c>
      <c r="F39" s="48">
        <v>19830805</v>
      </c>
      <c r="G39" s="48">
        <v>7920890</v>
      </c>
      <c r="H39" s="49">
        <v>29702185</v>
      </c>
    </row>
    <row r="40" spans="1:8" ht="13.5">
      <c r="A40" s="123"/>
      <c r="B40" s="121"/>
      <c r="C40" s="121"/>
      <c r="D40" s="47" t="s">
        <v>45</v>
      </c>
      <c r="E40" s="48">
        <v>1950490</v>
      </c>
      <c r="F40" s="48">
        <v>19830805</v>
      </c>
      <c r="G40" s="48">
        <v>7920890</v>
      </c>
      <c r="H40" s="49">
        <v>29702185</v>
      </c>
    </row>
    <row r="41" spans="1:8" ht="13.5">
      <c r="A41" s="123"/>
      <c r="B41" s="121"/>
      <c r="C41" s="122"/>
      <c r="D41" s="47" t="s">
        <v>46</v>
      </c>
      <c r="E41" s="48">
        <v>0</v>
      </c>
      <c r="F41" s="48">
        <v>0</v>
      </c>
      <c r="G41" s="48">
        <v>0</v>
      </c>
      <c r="H41" s="49">
        <v>0</v>
      </c>
    </row>
    <row r="42" spans="1:8" ht="13.5">
      <c r="A42" s="123"/>
      <c r="B42" s="121"/>
      <c r="C42" s="120" t="s">
        <v>81</v>
      </c>
      <c r="D42" s="47" t="s">
        <v>44</v>
      </c>
      <c r="E42" s="48">
        <v>110700</v>
      </c>
      <c r="F42" s="48">
        <v>6713670</v>
      </c>
      <c r="G42" s="48">
        <v>0</v>
      </c>
      <c r="H42" s="49">
        <v>6824370</v>
      </c>
    </row>
    <row r="43" spans="1:8" ht="13.5">
      <c r="A43" s="123"/>
      <c r="B43" s="121"/>
      <c r="C43" s="121"/>
      <c r="D43" s="47" t="s">
        <v>45</v>
      </c>
      <c r="E43" s="48">
        <v>110700</v>
      </c>
      <c r="F43" s="48">
        <v>6713670</v>
      </c>
      <c r="G43" s="48">
        <v>0</v>
      </c>
      <c r="H43" s="49">
        <v>6824370</v>
      </c>
    </row>
    <row r="44" spans="1:8" ht="13.5">
      <c r="A44" s="123"/>
      <c r="B44" s="121"/>
      <c r="C44" s="122"/>
      <c r="D44" s="47" t="s">
        <v>46</v>
      </c>
      <c r="E44" s="48">
        <v>0</v>
      </c>
      <c r="F44" s="48">
        <v>0</v>
      </c>
      <c r="G44" s="48">
        <v>0</v>
      </c>
      <c r="H44" s="49">
        <v>0</v>
      </c>
    </row>
    <row r="45" spans="1:8" ht="13.5">
      <c r="A45" s="123"/>
      <c r="B45" s="121"/>
      <c r="C45" s="120" t="s">
        <v>82</v>
      </c>
      <c r="D45" s="47" t="s">
        <v>44</v>
      </c>
      <c r="E45" s="48">
        <v>0</v>
      </c>
      <c r="F45" s="48">
        <v>6461230</v>
      </c>
      <c r="G45" s="48">
        <v>0</v>
      </c>
      <c r="H45" s="49">
        <v>6461230</v>
      </c>
    </row>
    <row r="46" spans="1:8" ht="13.5">
      <c r="A46" s="123"/>
      <c r="B46" s="121"/>
      <c r="C46" s="121"/>
      <c r="D46" s="47" t="s">
        <v>45</v>
      </c>
      <c r="E46" s="48">
        <v>0</v>
      </c>
      <c r="F46" s="48">
        <v>6361230</v>
      </c>
      <c r="G46" s="48">
        <v>0</v>
      </c>
      <c r="H46" s="49">
        <v>6361230</v>
      </c>
    </row>
    <row r="47" spans="1:8" ht="13.5">
      <c r="A47" s="123"/>
      <c r="B47" s="121"/>
      <c r="C47" s="122"/>
      <c r="D47" s="47" t="s">
        <v>46</v>
      </c>
      <c r="E47" s="48">
        <v>0</v>
      </c>
      <c r="F47" s="48">
        <v>100000</v>
      </c>
      <c r="G47" s="48">
        <v>0</v>
      </c>
      <c r="H47" s="49">
        <v>100000</v>
      </c>
    </row>
    <row r="48" spans="1:8" ht="13.5">
      <c r="A48" s="123"/>
      <c r="B48" s="121"/>
      <c r="C48" s="120" t="s">
        <v>83</v>
      </c>
      <c r="D48" s="47" t="s">
        <v>44</v>
      </c>
      <c r="E48" s="48">
        <v>0</v>
      </c>
      <c r="F48" s="48">
        <v>4304213</v>
      </c>
      <c r="G48" s="48">
        <v>0</v>
      </c>
      <c r="H48" s="49">
        <v>4304213</v>
      </c>
    </row>
    <row r="49" spans="1:8" ht="13.5">
      <c r="A49" s="123"/>
      <c r="B49" s="121"/>
      <c r="C49" s="121"/>
      <c r="D49" s="47" t="s">
        <v>45</v>
      </c>
      <c r="E49" s="48">
        <v>0</v>
      </c>
      <c r="F49" s="48">
        <v>4304213</v>
      </c>
      <c r="G49" s="48">
        <v>0</v>
      </c>
      <c r="H49" s="49">
        <v>4304213</v>
      </c>
    </row>
    <row r="50" spans="1:8" ht="13.5">
      <c r="A50" s="123"/>
      <c r="B50" s="121"/>
      <c r="C50" s="122"/>
      <c r="D50" s="47" t="s">
        <v>46</v>
      </c>
      <c r="E50" s="48">
        <v>0</v>
      </c>
      <c r="F50" s="48">
        <v>0</v>
      </c>
      <c r="G50" s="48">
        <v>0</v>
      </c>
      <c r="H50" s="49">
        <v>0</v>
      </c>
    </row>
    <row r="51" spans="1:8" ht="13.5">
      <c r="A51" s="123"/>
      <c r="B51" s="121" t="s">
        <v>84</v>
      </c>
      <c r="C51" s="120"/>
      <c r="D51" s="47" t="s">
        <v>44</v>
      </c>
      <c r="E51" s="48">
        <f>E33+E36+E39+E42+E45+E48</f>
        <v>2519190</v>
      </c>
      <c r="F51" s="48">
        <f>F33+F36+F39+F42+F45+F48</f>
        <v>60764395</v>
      </c>
      <c r="G51" s="48">
        <v>7920890</v>
      </c>
      <c r="H51" s="49">
        <v>71204475</v>
      </c>
    </row>
    <row r="52" spans="1:8" ht="13.5">
      <c r="A52" s="123"/>
      <c r="B52" s="121"/>
      <c r="C52" s="121"/>
      <c r="D52" s="47" t="s">
        <v>45</v>
      </c>
      <c r="E52" s="48">
        <f>E34+E37+E40+E43</f>
        <v>2519190</v>
      </c>
      <c r="F52" s="48">
        <f>F34+F37+F40+F43+F46+F49</f>
        <v>59366773</v>
      </c>
      <c r="G52" s="48">
        <v>7920890</v>
      </c>
      <c r="H52" s="49">
        <f>SUM(E52:G52)</f>
        <v>69806853</v>
      </c>
    </row>
    <row r="53" spans="1:8" ht="13.5">
      <c r="A53" s="123"/>
      <c r="B53" s="122"/>
      <c r="C53" s="122"/>
      <c r="D53" s="47" t="s">
        <v>46</v>
      </c>
      <c r="E53" s="48">
        <v>0</v>
      </c>
      <c r="F53" s="48">
        <f>F51-F52</f>
        <v>1397622</v>
      </c>
      <c r="G53" s="48">
        <v>0</v>
      </c>
      <c r="H53" s="49">
        <f>H51-H52</f>
        <v>1397622</v>
      </c>
    </row>
    <row r="54" spans="1:8" ht="13.5">
      <c r="A54" s="123" t="s">
        <v>85</v>
      </c>
      <c r="B54" s="120"/>
      <c r="C54" s="120"/>
      <c r="D54" s="47" t="s">
        <v>44</v>
      </c>
      <c r="E54" s="48">
        <f>E21+E51+E30</f>
        <v>86496750</v>
      </c>
      <c r="F54" s="48">
        <f>F21+F30+F51</f>
        <v>890560285</v>
      </c>
      <c r="G54" s="48">
        <f>G21+G39</f>
        <v>8470000</v>
      </c>
      <c r="H54" s="49">
        <f>SUM(E54:G54)</f>
        <v>985527035</v>
      </c>
    </row>
    <row r="55" spans="1:8" ht="13.5">
      <c r="A55" s="123"/>
      <c r="B55" s="121"/>
      <c r="C55" s="121"/>
      <c r="D55" s="47" t="s">
        <v>45</v>
      </c>
      <c r="E55" s="48">
        <v>86496750</v>
      </c>
      <c r="F55" s="48">
        <f>F22+F31+F52</f>
        <v>887845343</v>
      </c>
      <c r="G55" s="48">
        <v>8470000</v>
      </c>
      <c r="H55" s="49">
        <f>H22+H31+H52</f>
        <v>982812093</v>
      </c>
    </row>
    <row r="56" spans="1:8" ht="13.5">
      <c r="A56" s="131"/>
      <c r="B56" s="122"/>
      <c r="C56" s="122"/>
      <c r="D56" s="47" t="s">
        <v>46</v>
      </c>
      <c r="E56" s="48">
        <v>0</v>
      </c>
      <c r="F56" s="48">
        <f>F54-F55</f>
        <v>2714942</v>
      </c>
      <c r="G56" s="48">
        <v>0</v>
      </c>
      <c r="H56" s="49">
        <f>H54-H55</f>
        <v>2714942</v>
      </c>
    </row>
    <row r="57" spans="1:8" ht="13.5">
      <c r="A57" s="128"/>
      <c r="B57" s="120"/>
      <c r="C57" s="120" t="s">
        <v>86</v>
      </c>
      <c r="D57" s="47" t="s">
        <v>44</v>
      </c>
      <c r="E57" s="48">
        <v>0</v>
      </c>
      <c r="F57" s="48">
        <v>6135750</v>
      </c>
      <c r="G57" s="48">
        <v>0</v>
      </c>
      <c r="H57" s="49">
        <v>6135750</v>
      </c>
    </row>
    <row r="58" spans="1:8" ht="13.5">
      <c r="A58" s="123"/>
      <c r="B58" s="121"/>
      <c r="C58" s="121"/>
      <c r="D58" s="47" t="s">
        <v>45</v>
      </c>
      <c r="E58" s="48">
        <v>0</v>
      </c>
      <c r="F58" s="48">
        <v>6135750</v>
      </c>
      <c r="G58" s="48">
        <v>0</v>
      </c>
      <c r="H58" s="49">
        <v>6135750</v>
      </c>
    </row>
    <row r="59" spans="1:8" ht="13.5">
      <c r="A59" s="123"/>
      <c r="B59" s="121"/>
      <c r="C59" s="122"/>
      <c r="D59" s="47" t="s">
        <v>46</v>
      </c>
      <c r="E59" s="48">
        <v>0</v>
      </c>
      <c r="F59" s="48">
        <v>0</v>
      </c>
      <c r="G59" s="48">
        <v>0</v>
      </c>
      <c r="H59" s="49">
        <v>0</v>
      </c>
    </row>
    <row r="60" spans="1:8" ht="13.5">
      <c r="A60" s="123"/>
      <c r="B60" s="121"/>
      <c r="C60" s="120" t="s">
        <v>87</v>
      </c>
      <c r="D60" s="47" t="s">
        <v>44</v>
      </c>
      <c r="E60" s="48">
        <v>0</v>
      </c>
      <c r="F60" s="48">
        <v>12208900</v>
      </c>
      <c r="G60" s="48">
        <v>0</v>
      </c>
      <c r="H60" s="49">
        <v>12208900</v>
      </c>
    </row>
    <row r="61" spans="1:8" ht="13.5">
      <c r="A61" s="123"/>
      <c r="B61" s="121"/>
      <c r="C61" s="121"/>
      <c r="D61" s="47" t="s">
        <v>45</v>
      </c>
      <c r="E61" s="48">
        <v>0</v>
      </c>
      <c r="F61" s="48">
        <v>11208900</v>
      </c>
      <c r="G61" s="48">
        <v>0</v>
      </c>
      <c r="H61" s="49">
        <v>11208900</v>
      </c>
    </row>
    <row r="62" spans="1:8" ht="13.5">
      <c r="A62" s="123"/>
      <c r="B62" s="121"/>
      <c r="C62" s="122"/>
      <c r="D62" s="47" t="s">
        <v>46</v>
      </c>
      <c r="E62" s="48">
        <v>0</v>
      </c>
      <c r="F62" s="48">
        <v>1000000</v>
      </c>
      <c r="G62" s="48">
        <v>0</v>
      </c>
      <c r="H62" s="49">
        <v>1000000</v>
      </c>
    </row>
    <row r="63" spans="1:8" ht="13.5">
      <c r="A63" s="123"/>
      <c r="B63" s="121"/>
      <c r="C63" s="120" t="s">
        <v>88</v>
      </c>
      <c r="D63" s="47" t="s">
        <v>44</v>
      </c>
      <c r="E63" s="48">
        <v>0</v>
      </c>
      <c r="F63" s="48">
        <v>1603120</v>
      </c>
      <c r="G63" s="48">
        <v>0</v>
      </c>
      <c r="H63" s="49">
        <v>1603120</v>
      </c>
    </row>
    <row r="64" spans="1:8" ht="13.5">
      <c r="A64" s="123"/>
      <c r="B64" s="121"/>
      <c r="C64" s="121"/>
      <c r="D64" s="47" t="s">
        <v>45</v>
      </c>
      <c r="E64" s="48">
        <v>0</v>
      </c>
      <c r="F64" s="48">
        <v>1603120</v>
      </c>
      <c r="G64" s="48">
        <v>0</v>
      </c>
      <c r="H64" s="49">
        <v>1603120</v>
      </c>
    </row>
    <row r="65" spans="1:8" ht="13.5">
      <c r="A65" s="123"/>
      <c r="B65" s="121"/>
      <c r="C65" s="122"/>
      <c r="D65" s="47" t="s">
        <v>46</v>
      </c>
      <c r="E65" s="48">
        <v>0</v>
      </c>
      <c r="F65" s="48">
        <v>0</v>
      </c>
      <c r="G65" s="48">
        <v>0</v>
      </c>
      <c r="H65" s="49">
        <v>0</v>
      </c>
    </row>
    <row r="66" spans="1:8" ht="13.5">
      <c r="A66" s="123"/>
      <c r="B66" s="121" t="s">
        <v>86</v>
      </c>
      <c r="C66" s="120"/>
      <c r="D66" s="47" t="s">
        <v>44</v>
      </c>
      <c r="E66" s="48">
        <v>0</v>
      </c>
      <c r="F66" s="48">
        <v>19947770</v>
      </c>
      <c r="G66" s="48">
        <v>0</v>
      </c>
      <c r="H66" s="49">
        <v>19947770</v>
      </c>
    </row>
    <row r="67" spans="1:8" ht="13.5">
      <c r="A67" s="123"/>
      <c r="B67" s="121"/>
      <c r="C67" s="121"/>
      <c r="D67" s="47" t="s">
        <v>45</v>
      </c>
      <c r="E67" s="48">
        <v>0</v>
      </c>
      <c r="F67" s="48">
        <v>18947770</v>
      </c>
      <c r="G67" s="48">
        <v>0</v>
      </c>
      <c r="H67" s="49">
        <v>18947770</v>
      </c>
    </row>
    <row r="68" spans="1:8" ht="13.5">
      <c r="A68" s="123"/>
      <c r="B68" s="122"/>
      <c r="C68" s="122"/>
      <c r="D68" s="47" t="s">
        <v>46</v>
      </c>
      <c r="E68" s="48">
        <v>0</v>
      </c>
      <c r="F68" s="48">
        <v>1000000</v>
      </c>
      <c r="G68" s="48">
        <v>0</v>
      </c>
      <c r="H68" s="49">
        <v>1000000</v>
      </c>
    </row>
    <row r="69" spans="1:8" ht="13.5">
      <c r="A69" s="123" t="s">
        <v>89</v>
      </c>
      <c r="B69" s="120"/>
      <c r="C69" s="120"/>
      <c r="D69" s="47" t="s">
        <v>44</v>
      </c>
      <c r="E69" s="48">
        <v>0</v>
      </c>
      <c r="F69" s="48">
        <v>19947770</v>
      </c>
      <c r="G69" s="48">
        <v>0</v>
      </c>
      <c r="H69" s="49">
        <v>19947770</v>
      </c>
    </row>
    <row r="70" spans="1:8" ht="13.5">
      <c r="A70" s="123"/>
      <c r="B70" s="121"/>
      <c r="C70" s="121"/>
      <c r="D70" s="47" t="s">
        <v>45</v>
      </c>
      <c r="E70" s="48">
        <v>0</v>
      </c>
      <c r="F70" s="48">
        <v>18947770</v>
      </c>
      <c r="G70" s="48">
        <v>0</v>
      </c>
      <c r="H70" s="49">
        <v>18947770</v>
      </c>
    </row>
    <row r="71" spans="1:8" ht="13.5">
      <c r="A71" s="131"/>
      <c r="B71" s="122"/>
      <c r="C71" s="122"/>
      <c r="D71" s="47" t="s">
        <v>46</v>
      </c>
      <c r="E71" s="48">
        <v>0</v>
      </c>
      <c r="F71" s="48">
        <v>1000000</v>
      </c>
      <c r="G71" s="48">
        <v>0</v>
      </c>
      <c r="H71" s="49">
        <v>1000000</v>
      </c>
    </row>
    <row r="72" spans="1:8" ht="13.5">
      <c r="A72" s="128"/>
      <c r="B72" s="120"/>
      <c r="C72" s="120" t="s">
        <v>90</v>
      </c>
      <c r="D72" s="47" t="s">
        <v>44</v>
      </c>
      <c r="E72" s="48">
        <v>28011290</v>
      </c>
      <c r="F72" s="48">
        <v>110658852</v>
      </c>
      <c r="G72" s="48">
        <v>0</v>
      </c>
      <c r="H72" s="49">
        <v>138670142</v>
      </c>
    </row>
    <row r="73" spans="1:8" ht="13.5">
      <c r="A73" s="123"/>
      <c r="B73" s="121"/>
      <c r="C73" s="121"/>
      <c r="D73" s="47" t="s">
        <v>45</v>
      </c>
      <c r="E73" s="48">
        <v>28011290</v>
      </c>
      <c r="F73" s="48">
        <v>107973550</v>
      </c>
      <c r="G73" s="48">
        <v>0</v>
      </c>
      <c r="H73" s="49">
        <v>135984840</v>
      </c>
    </row>
    <row r="74" spans="1:8" ht="13.5">
      <c r="A74" s="123"/>
      <c r="B74" s="121"/>
      <c r="C74" s="122"/>
      <c r="D74" s="47" t="s">
        <v>46</v>
      </c>
      <c r="E74" s="48">
        <v>0</v>
      </c>
      <c r="F74" s="48">
        <f>F72-F73</f>
        <v>2685302</v>
      </c>
      <c r="G74" s="48">
        <v>0</v>
      </c>
      <c r="H74" s="49">
        <v>2685302</v>
      </c>
    </row>
    <row r="75" spans="1:8" ht="13.5">
      <c r="A75" s="123"/>
      <c r="B75" s="121"/>
      <c r="C75" s="120" t="s">
        <v>91</v>
      </c>
      <c r="D75" s="47" t="s">
        <v>44</v>
      </c>
      <c r="E75" s="48">
        <v>5065400</v>
      </c>
      <c r="F75" s="48">
        <v>31735405</v>
      </c>
      <c r="G75" s="48">
        <v>0</v>
      </c>
      <c r="H75" s="49">
        <f>SUM(E75:G75)</f>
        <v>36800805</v>
      </c>
    </row>
    <row r="76" spans="1:8" ht="13.5">
      <c r="A76" s="123"/>
      <c r="B76" s="121"/>
      <c r="C76" s="121"/>
      <c r="D76" s="47" t="s">
        <v>45</v>
      </c>
      <c r="E76" s="48">
        <v>5065400</v>
      </c>
      <c r="F76" s="48">
        <v>31727775</v>
      </c>
      <c r="G76" s="48">
        <v>0</v>
      </c>
      <c r="H76" s="49">
        <f>SUM(E76:G76)</f>
        <v>36793175</v>
      </c>
    </row>
    <row r="77" spans="1:8" ht="13.5">
      <c r="A77" s="123"/>
      <c r="B77" s="121"/>
      <c r="C77" s="122"/>
      <c r="D77" s="47" t="s">
        <v>46</v>
      </c>
      <c r="E77" s="48">
        <v>0</v>
      </c>
      <c r="F77" s="48">
        <f>F75-F76</f>
        <v>7630</v>
      </c>
      <c r="G77" s="48">
        <v>0</v>
      </c>
      <c r="H77" s="49">
        <f>H75-H76</f>
        <v>7630</v>
      </c>
    </row>
    <row r="78" spans="1:8" ht="13.5">
      <c r="A78" s="123"/>
      <c r="B78" s="121"/>
      <c r="C78" s="120" t="s">
        <v>92</v>
      </c>
      <c r="D78" s="47" t="s">
        <v>44</v>
      </c>
      <c r="E78" s="48">
        <v>929440</v>
      </c>
      <c r="F78" s="48">
        <v>2151560</v>
      </c>
      <c r="G78" s="48">
        <v>0</v>
      </c>
      <c r="H78" s="49">
        <v>3081000</v>
      </c>
    </row>
    <row r="79" spans="1:8" ht="13.5">
      <c r="A79" s="123"/>
      <c r="B79" s="121"/>
      <c r="C79" s="121"/>
      <c r="D79" s="47" t="s">
        <v>45</v>
      </c>
      <c r="E79" s="48">
        <v>929440</v>
      </c>
      <c r="F79" s="48">
        <v>1571560</v>
      </c>
      <c r="G79" s="48">
        <v>0</v>
      </c>
      <c r="H79" s="49">
        <v>2501000</v>
      </c>
    </row>
    <row r="80" spans="1:8" ht="13.5">
      <c r="A80" s="123"/>
      <c r="B80" s="121"/>
      <c r="C80" s="122"/>
      <c r="D80" s="47" t="s">
        <v>46</v>
      </c>
      <c r="E80" s="48">
        <v>0</v>
      </c>
      <c r="F80" s="48">
        <f>F78-F79</f>
        <v>580000</v>
      </c>
      <c r="G80" s="48">
        <v>0</v>
      </c>
      <c r="H80" s="49">
        <v>580000</v>
      </c>
    </row>
    <row r="81" spans="1:8" ht="13.5">
      <c r="A81" s="123"/>
      <c r="B81" s="121"/>
      <c r="C81" s="120" t="s">
        <v>93</v>
      </c>
      <c r="D81" s="47" t="s">
        <v>44</v>
      </c>
      <c r="E81" s="48">
        <v>0</v>
      </c>
      <c r="F81" s="48">
        <v>2181810</v>
      </c>
      <c r="G81" s="48">
        <v>0</v>
      </c>
      <c r="H81" s="49">
        <v>2181810</v>
      </c>
    </row>
    <row r="82" spans="1:8" ht="13.5">
      <c r="A82" s="123"/>
      <c r="B82" s="121"/>
      <c r="C82" s="121"/>
      <c r="D82" s="47" t="s">
        <v>45</v>
      </c>
      <c r="E82" s="48">
        <v>0</v>
      </c>
      <c r="F82" s="48">
        <v>2181810</v>
      </c>
      <c r="G82" s="48">
        <v>0</v>
      </c>
      <c r="H82" s="49">
        <v>2181810</v>
      </c>
    </row>
    <row r="83" spans="1:8" ht="13.5">
      <c r="A83" s="123"/>
      <c r="B83" s="121"/>
      <c r="C83" s="122"/>
      <c r="D83" s="47" t="s">
        <v>46</v>
      </c>
      <c r="E83" s="48">
        <v>0</v>
      </c>
      <c r="F83" s="48">
        <v>0</v>
      </c>
      <c r="G83" s="48">
        <v>0</v>
      </c>
      <c r="H83" s="49">
        <v>0</v>
      </c>
    </row>
    <row r="84" spans="1:8" ht="13.5">
      <c r="A84" s="123"/>
      <c r="B84" s="121"/>
      <c r="C84" s="120" t="s">
        <v>94</v>
      </c>
      <c r="D84" s="47" t="s">
        <v>44</v>
      </c>
      <c r="E84" s="48">
        <v>0</v>
      </c>
      <c r="F84" s="48">
        <v>400000</v>
      </c>
      <c r="G84" s="48">
        <v>0</v>
      </c>
      <c r="H84" s="49">
        <v>400000</v>
      </c>
    </row>
    <row r="85" spans="1:8" ht="13.5">
      <c r="A85" s="123"/>
      <c r="B85" s="121"/>
      <c r="C85" s="121"/>
      <c r="D85" s="47" t="s">
        <v>45</v>
      </c>
      <c r="E85" s="48">
        <v>0</v>
      </c>
      <c r="F85" s="48">
        <v>400000</v>
      </c>
      <c r="G85" s="48">
        <v>0</v>
      </c>
      <c r="H85" s="49">
        <v>400000</v>
      </c>
    </row>
    <row r="86" spans="1:8" ht="13.5">
      <c r="A86" s="123"/>
      <c r="B86" s="121"/>
      <c r="C86" s="122"/>
      <c r="D86" s="47" t="s">
        <v>46</v>
      </c>
      <c r="E86" s="48">
        <v>0</v>
      </c>
      <c r="F86" s="48">
        <v>0</v>
      </c>
      <c r="G86" s="48">
        <v>0</v>
      </c>
      <c r="H86" s="49">
        <v>0</v>
      </c>
    </row>
    <row r="87" spans="1:8" ht="13.5">
      <c r="A87" s="123"/>
      <c r="B87" s="121"/>
      <c r="C87" s="120" t="s">
        <v>95</v>
      </c>
      <c r="D87" s="47" t="s">
        <v>44</v>
      </c>
      <c r="E87" s="48">
        <v>0</v>
      </c>
      <c r="F87" s="48">
        <v>0</v>
      </c>
      <c r="G87" s="48">
        <v>0</v>
      </c>
      <c r="H87" s="49">
        <v>0</v>
      </c>
    </row>
    <row r="88" spans="1:8" ht="13.5">
      <c r="A88" s="123"/>
      <c r="B88" s="121"/>
      <c r="C88" s="121"/>
      <c r="D88" s="47" t="s">
        <v>45</v>
      </c>
      <c r="E88" s="48">
        <v>0</v>
      </c>
      <c r="F88" s="48">
        <v>0</v>
      </c>
      <c r="G88" s="48">
        <v>0</v>
      </c>
      <c r="H88" s="49">
        <v>0</v>
      </c>
    </row>
    <row r="89" spans="1:8" ht="13.5">
      <c r="A89" s="123"/>
      <c r="B89" s="121"/>
      <c r="C89" s="122"/>
      <c r="D89" s="47" t="s">
        <v>46</v>
      </c>
      <c r="E89" s="48">
        <v>0</v>
      </c>
      <c r="F89" s="48">
        <v>0</v>
      </c>
      <c r="G89" s="48">
        <v>0</v>
      </c>
      <c r="H89" s="49">
        <v>0</v>
      </c>
    </row>
    <row r="90" spans="1:8" ht="13.5">
      <c r="A90" s="123"/>
      <c r="B90" s="121"/>
      <c r="C90" s="120" t="s">
        <v>96</v>
      </c>
      <c r="D90" s="47" t="s">
        <v>44</v>
      </c>
      <c r="E90" s="48">
        <v>2149800</v>
      </c>
      <c r="F90" s="48">
        <v>3642900</v>
      </c>
      <c r="G90" s="48">
        <v>0</v>
      </c>
      <c r="H90" s="49">
        <v>5792700</v>
      </c>
    </row>
    <row r="91" spans="1:8" ht="13.5">
      <c r="A91" s="123"/>
      <c r="B91" s="121"/>
      <c r="C91" s="121"/>
      <c r="D91" s="47" t="s">
        <v>45</v>
      </c>
      <c r="E91" s="48">
        <v>2149800</v>
      </c>
      <c r="F91" s="48">
        <v>3642900</v>
      </c>
      <c r="G91" s="48">
        <v>0</v>
      </c>
      <c r="H91" s="49">
        <v>5792700</v>
      </c>
    </row>
    <row r="92" spans="1:8" ht="13.5">
      <c r="A92" s="123"/>
      <c r="B92" s="121"/>
      <c r="C92" s="122"/>
      <c r="D92" s="47" t="s">
        <v>46</v>
      </c>
      <c r="E92" s="48">
        <v>0</v>
      </c>
      <c r="F92" s="48">
        <v>0</v>
      </c>
      <c r="G92" s="48">
        <v>0</v>
      </c>
      <c r="H92" s="49">
        <v>0</v>
      </c>
    </row>
    <row r="93" spans="1:8" ht="13.5">
      <c r="A93" s="123"/>
      <c r="B93" s="121" t="s">
        <v>84</v>
      </c>
      <c r="C93" s="120"/>
      <c r="D93" s="47" t="s">
        <v>44</v>
      </c>
      <c r="E93" s="48">
        <f>E72+E75+E78+E90</f>
        <v>36155930</v>
      </c>
      <c r="F93" s="48">
        <f>F72+F75+F78+F81+F84+F90</f>
        <v>150770527</v>
      </c>
      <c r="G93" s="48">
        <v>0</v>
      </c>
      <c r="H93" s="49">
        <v>186926457</v>
      </c>
    </row>
    <row r="94" spans="1:8" ht="13.5">
      <c r="A94" s="123"/>
      <c r="B94" s="121"/>
      <c r="C94" s="121"/>
      <c r="D94" s="47" t="s">
        <v>45</v>
      </c>
      <c r="E94" s="48">
        <v>36155930</v>
      </c>
      <c r="F94" s="48">
        <f>F73+F76+F79+F82+F85+F91</f>
        <v>147497595</v>
      </c>
      <c r="G94" s="48">
        <v>0</v>
      </c>
      <c r="H94" s="49">
        <f>H73+H76+H79+H82+H85+H91</f>
        <v>183653525</v>
      </c>
    </row>
    <row r="95" spans="1:8" ht="13.5">
      <c r="A95" s="123"/>
      <c r="B95" s="122"/>
      <c r="C95" s="122"/>
      <c r="D95" s="47" t="s">
        <v>46</v>
      </c>
      <c r="E95" s="48">
        <v>0</v>
      </c>
      <c r="F95" s="48">
        <f>F93-F94</f>
        <v>3272932</v>
      </c>
      <c r="G95" s="48">
        <v>0</v>
      </c>
      <c r="H95" s="49">
        <f>H93-H94</f>
        <v>3272932</v>
      </c>
    </row>
    <row r="96" spans="1:8" ht="13.5">
      <c r="A96" s="123"/>
      <c r="B96" s="120"/>
      <c r="C96" s="120" t="s">
        <v>97</v>
      </c>
      <c r="D96" s="47" t="s">
        <v>44</v>
      </c>
      <c r="E96" s="48">
        <v>580000</v>
      </c>
      <c r="F96" s="48">
        <v>10819280</v>
      </c>
      <c r="G96" s="48">
        <v>0</v>
      </c>
      <c r="H96" s="49">
        <f>SUM(E96:G96)</f>
        <v>11399280</v>
      </c>
    </row>
    <row r="97" spans="1:8" ht="13.5">
      <c r="A97" s="123"/>
      <c r="B97" s="121"/>
      <c r="C97" s="121"/>
      <c r="D97" s="47" t="s">
        <v>45</v>
      </c>
      <c r="E97" s="48">
        <v>580000</v>
      </c>
      <c r="F97" s="48">
        <v>10789280</v>
      </c>
      <c r="G97" s="48">
        <v>0</v>
      </c>
      <c r="H97" s="49">
        <f>SUM(E97:G97)</f>
        <v>11369280</v>
      </c>
    </row>
    <row r="98" spans="1:8" ht="13.5">
      <c r="A98" s="123"/>
      <c r="B98" s="121"/>
      <c r="C98" s="122"/>
      <c r="D98" s="47" t="s">
        <v>46</v>
      </c>
      <c r="E98" s="48">
        <v>0</v>
      </c>
      <c r="F98" s="48">
        <f>F96-F97</f>
        <v>30000</v>
      </c>
      <c r="G98" s="48">
        <v>0</v>
      </c>
      <c r="H98" s="49">
        <v>30000</v>
      </c>
    </row>
    <row r="99" spans="1:8" ht="13.5">
      <c r="A99" s="123"/>
      <c r="B99" s="121" t="s">
        <v>98</v>
      </c>
      <c r="C99" s="120"/>
      <c r="D99" s="47" t="s">
        <v>44</v>
      </c>
      <c r="E99" s="48">
        <v>580000</v>
      </c>
      <c r="F99" s="48">
        <v>10819280</v>
      </c>
      <c r="G99" s="48">
        <v>0</v>
      </c>
      <c r="H99" s="49">
        <v>11399280</v>
      </c>
    </row>
    <row r="100" spans="1:8" ht="13.5">
      <c r="A100" s="123"/>
      <c r="B100" s="121"/>
      <c r="C100" s="121"/>
      <c r="D100" s="47" t="s">
        <v>45</v>
      </c>
      <c r="E100" s="48">
        <v>580000</v>
      </c>
      <c r="F100" s="48">
        <v>10789280</v>
      </c>
      <c r="G100" s="48">
        <v>0</v>
      </c>
      <c r="H100" s="49">
        <v>11369280</v>
      </c>
    </row>
    <row r="101" spans="1:8" ht="13.5">
      <c r="A101" s="123"/>
      <c r="B101" s="122"/>
      <c r="C101" s="122"/>
      <c r="D101" s="47" t="s">
        <v>46</v>
      </c>
      <c r="E101" s="48">
        <v>0</v>
      </c>
      <c r="F101" s="48">
        <f>F99-F100</f>
        <v>30000</v>
      </c>
      <c r="G101" s="48">
        <v>0</v>
      </c>
      <c r="H101" s="49">
        <v>30000</v>
      </c>
    </row>
    <row r="102" spans="1:8" ht="13.5">
      <c r="A102" s="123" t="s">
        <v>98</v>
      </c>
      <c r="B102" s="120"/>
      <c r="C102" s="120"/>
      <c r="D102" s="47" t="s">
        <v>44</v>
      </c>
      <c r="E102" s="48">
        <f>E69+E93+E99</f>
        <v>36735930</v>
      </c>
      <c r="F102" s="48">
        <f>+F93+F99</f>
        <v>161589807</v>
      </c>
      <c r="G102" s="48">
        <v>0</v>
      </c>
      <c r="H102" s="49">
        <f>+H93+H99</f>
        <v>198325737</v>
      </c>
    </row>
    <row r="103" spans="1:8" ht="13.5">
      <c r="A103" s="123"/>
      <c r="B103" s="121"/>
      <c r="C103" s="121"/>
      <c r="D103" s="47" t="s">
        <v>45</v>
      </c>
      <c r="E103" s="48">
        <v>36735930</v>
      </c>
      <c r="F103" s="48">
        <f>+F94+F100</f>
        <v>158286875</v>
      </c>
      <c r="G103" s="48">
        <v>0</v>
      </c>
      <c r="H103" s="49">
        <f>H94+H100</f>
        <v>195022805</v>
      </c>
    </row>
    <row r="104" spans="1:8" ht="13.5">
      <c r="A104" s="131"/>
      <c r="B104" s="122"/>
      <c r="C104" s="122"/>
      <c r="D104" s="47" t="s">
        <v>46</v>
      </c>
      <c r="E104" s="48">
        <v>0</v>
      </c>
      <c r="F104" s="48">
        <f>F102-F103</f>
        <v>3302932</v>
      </c>
      <c r="G104" s="48">
        <v>0</v>
      </c>
      <c r="H104" s="49">
        <f>H102-H103</f>
        <v>3302932</v>
      </c>
    </row>
    <row r="105" spans="1:8" ht="13.5">
      <c r="A105" s="128"/>
      <c r="B105" s="120"/>
      <c r="C105" s="120" t="s">
        <v>99</v>
      </c>
      <c r="D105" s="47" t="s">
        <v>44</v>
      </c>
      <c r="E105" s="48">
        <v>0</v>
      </c>
      <c r="F105" s="48">
        <v>0</v>
      </c>
      <c r="G105" s="48">
        <v>0</v>
      </c>
      <c r="H105" s="49">
        <v>0</v>
      </c>
    </row>
    <row r="106" spans="1:8" ht="13.5">
      <c r="A106" s="123"/>
      <c r="B106" s="121"/>
      <c r="C106" s="121"/>
      <c r="D106" s="47" t="s">
        <v>45</v>
      </c>
      <c r="E106" s="48">
        <v>0</v>
      </c>
      <c r="F106" s="48">
        <v>0</v>
      </c>
      <c r="G106" s="48">
        <v>0</v>
      </c>
      <c r="H106" s="49">
        <v>0</v>
      </c>
    </row>
    <row r="107" spans="1:8" ht="13.5">
      <c r="A107" s="123"/>
      <c r="B107" s="121"/>
      <c r="C107" s="122"/>
      <c r="D107" s="47" t="s">
        <v>46</v>
      </c>
      <c r="E107" s="48">
        <v>0</v>
      </c>
      <c r="F107" s="48">
        <v>0</v>
      </c>
      <c r="G107" s="48">
        <v>0</v>
      </c>
      <c r="H107" s="49">
        <v>0</v>
      </c>
    </row>
    <row r="108" spans="1:8" ht="13.5">
      <c r="A108" s="123"/>
      <c r="B108" s="121" t="s">
        <v>99</v>
      </c>
      <c r="C108" s="120"/>
      <c r="D108" s="47" t="s">
        <v>44</v>
      </c>
      <c r="E108" s="48">
        <v>0</v>
      </c>
      <c r="F108" s="48">
        <v>0</v>
      </c>
      <c r="G108" s="48">
        <v>0</v>
      </c>
      <c r="H108" s="49">
        <v>0</v>
      </c>
    </row>
    <row r="109" spans="1:8" ht="13.5">
      <c r="A109" s="123"/>
      <c r="B109" s="121"/>
      <c r="C109" s="121"/>
      <c r="D109" s="47" t="s">
        <v>45</v>
      </c>
      <c r="E109" s="48">
        <v>0</v>
      </c>
      <c r="F109" s="48">
        <v>0</v>
      </c>
      <c r="G109" s="48">
        <v>0</v>
      </c>
      <c r="H109" s="49">
        <v>0</v>
      </c>
    </row>
    <row r="110" spans="1:8" ht="13.5">
      <c r="A110" s="123"/>
      <c r="B110" s="122"/>
      <c r="C110" s="122"/>
      <c r="D110" s="47" t="s">
        <v>46</v>
      </c>
      <c r="E110" s="48">
        <v>0</v>
      </c>
      <c r="F110" s="48">
        <v>0</v>
      </c>
      <c r="G110" s="48">
        <v>0</v>
      </c>
      <c r="H110" s="49">
        <v>0</v>
      </c>
    </row>
    <row r="111" spans="1:8" ht="13.5">
      <c r="A111" s="123" t="s">
        <v>99</v>
      </c>
      <c r="B111" s="120"/>
      <c r="C111" s="120"/>
      <c r="D111" s="47" t="s">
        <v>44</v>
      </c>
      <c r="E111" s="48">
        <v>0</v>
      </c>
      <c r="F111" s="48">
        <v>0</v>
      </c>
      <c r="G111" s="48">
        <v>0</v>
      </c>
      <c r="H111" s="49">
        <v>0</v>
      </c>
    </row>
    <row r="112" spans="1:8" ht="13.5">
      <c r="A112" s="123"/>
      <c r="B112" s="121"/>
      <c r="C112" s="121"/>
      <c r="D112" s="47" t="s">
        <v>45</v>
      </c>
      <c r="E112" s="48">
        <v>0</v>
      </c>
      <c r="F112" s="48">
        <v>0</v>
      </c>
      <c r="G112" s="48">
        <v>0</v>
      </c>
      <c r="H112" s="49">
        <v>0</v>
      </c>
    </row>
    <row r="113" spans="1:8" ht="13.5">
      <c r="A113" s="131"/>
      <c r="B113" s="122"/>
      <c r="C113" s="122"/>
      <c r="D113" s="47" t="s">
        <v>46</v>
      </c>
      <c r="E113" s="48">
        <v>0</v>
      </c>
      <c r="F113" s="48">
        <v>0</v>
      </c>
      <c r="G113" s="48">
        <v>0</v>
      </c>
      <c r="H113" s="49">
        <v>0</v>
      </c>
    </row>
    <row r="114" spans="1:8" ht="13.5">
      <c r="A114" s="128"/>
      <c r="B114" s="120"/>
      <c r="C114" s="120" t="s">
        <v>100</v>
      </c>
      <c r="D114" s="47" t="s">
        <v>44</v>
      </c>
      <c r="E114" s="48">
        <v>0</v>
      </c>
      <c r="F114" s="48">
        <v>0</v>
      </c>
      <c r="G114" s="48">
        <v>0</v>
      </c>
      <c r="H114" s="49">
        <v>0</v>
      </c>
    </row>
    <row r="115" spans="1:8" ht="13.5">
      <c r="A115" s="123"/>
      <c r="B115" s="121"/>
      <c r="C115" s="121"/>
      <c r="D115" s="47" t="s">
        <v>45</v>
      </c>
      <c r="E115" s="48">
        <v>0</v>
      </c>
      <c r="F115" s="48">
        <v>0</v>
      </c>
      <c r="G115" s="48">
        <v>0</v>
      </c>
      <c r="H115" s="49">
        <v>0</v>
      </c>
    </row>
    <row r="116" spans="1:8" ht="13.5">
      <c r="A116" s="123"/>
      <c r="B116" s="121"/>
      <c r="C116" s="122"/>
      <c r="D116" s="47" t="s">
        <v>46</v>
      </c>
      <c r="E116" s="48">
        <v>0</v>
      </c>
      <c r="F116" s="48">
        <v>0</v>
      </c>
      <c r="G116" s="48">
        <v>0</v>
      </c>
      <c r="H116" s="49">
        <v>0</v>
      </c>
    </row>
    <row r="117" spans="1:8" ht="13.5">
      <c r="A117" s="123"/>
      <c r="B117" s="121" t="s">
        <v>100</v>
      </c>
      <c r="C117" s="120"/>
      <c r="D117" s="47" t="s">
        <v>44</v>
      </c>
      <c r="E117" s="48">
        <v>0</v>
      </c>
      <c r="F117" s="48">
        <v>0</v>
      </c>
      <c r="G117" s="48">
        <v>0</v>
      </c>
      <c r="H117" s="49">
        <v>0</v>
      </c>
    </row>
    <row r="118" spans="1:8" ht="13.5">
      <c r="A118" s="123"/>
      <c r="B118" s="121"/>
      <c r="C118" s="121"/>
      <c r="D118" s="47" t="s">
        <v>45</v>
      </c>
      <c r="E118" s="48">
        <v>0</v>
      </c>
      <c r="F118" s="48">
        <v>0</v>
      </c>
      <c r="G118" s="48">
        <v>0</v>
      </c>
      <c r="H118" s="49">
        <v>0</v>
      </c>
    </row>
    <row r="119" spans="1:8" ht="13.5">
      <c r="A119" s="123"/>
      <c r="B119" s="122"/>
      <c r="C119" s="122"/>
      <c r="D119" s="47" t="s">
        <v>46</v>
      </c>
      <c r="E119" s="48">
        <v>0</v>
      </c>
      <c r="F119" s="48">
        <v>0</v>
      </c>
      <c r="G119" s="48">
        <v>0</v>
      </c>
      <c r="H119" s="49">
        <v>0</v>
      </c>
    </row>
    <row r="120" spans="1:8" ht="13.5">
      <c r="A120" s="123" t="s">
        <v>101</v>
      </c>
      <c r="B120" s="120"/>
      <c r="C120" s="120"/>
      <c r="D120" s="47" t="s">
        <v>44</v>
      </c>
      <c r="E120" s="48">
        <v>0</v>
      </c>
      <c r="F120" s="48">
        <v>0</v>
      </c>
      <c r="G120" s="48">
        <v>0</v>
      </c>
      <c r="H120" s="49">
        <v>0</v>
      </c>
    </row>
    <row r="121" spans="1:8" ht="13.5">
      <c r="A121" s="123"/>
      <c r="B121" s="121"/>
      <c r="C121" s="121"/>
      <c r="D121" s="47" t="s">
        <v>45</v>
      </c>
      <c r="E121" s="48">
        <v>0</v>
      </c>
      <c r="F121" s="48">
        <v>0</v>
      </c>
      <c r="G121" s="48">
        <v>0</v>
      </c>
      <c r="H121" s="49">
        <v>0</v>
      </c>
    </row>
    <row r="122" spans="1:8" ht="13.5">
      <c r="A122" s="131"/>
      <c r="B122" s="122"/>
      <c r="C122" s="122"/>
      <c r="D122" s="47" t="s">
        <v>46</v>
      </c>
      <c r="E122" s="48">
        <v>0</v>
      </c>
      <c r="F122" s="48">
        <v>0</v>
      </c>
      <c r="G122" s="48">
        <v>0</v>
      </c>
      <c r="H122" s="49">
        <v>0</v>
      </c>
    </row>
    <row r="123" spans="1:8" ht="13.5">
      <c r="A123" s="128"/>
      <c r="B123" s="120"/>
      <c r="C123" s="120" t="s">
        <v>102</v>
      </c>
      <c r="D123" s="47" t="s">
        <v>44</v>
      </c>
      <c r="E123" s="48">
        <v>0</v>
      </c>
      <c r="F123" s="48">
        <v>0</v>
      </c>
      <c r="G123" s="48">
        <v>0</v>
      </c>
      <c r="H123" s="49">
        <v>0</v>
      </c>
    </row>
    <row r="124" spans="1:8" ht="13.5">
      <c r="A124" s="123"/>
      <c r="B124" s="121"/>
      <c r="C124" s="121"/>
      <c r="D124" s="47" t="s">
        <v>45</v>
      </c>
      <c r="E124" s="48">
        <v>0</v>
      </c>
      <c r="F124" s="48">
        <v>0</v>
      </c>
      <c r="G124" s="48">
        <v>0</v>
      </c>
      <c r="H124" s="49">
        <v>0</v>
      </c>
    </row>
    <row r="125" spans="1:8" ht="13.5">
      <c r="A125" s="123"/>
      <c r="B125" s="121"/>
      <c r="C125" s="122"/>
      <c r="D125" s="47" t="s">
        <v>46</v>
      </c>
      <c r="E125" s="48">
        <v>0</v>
      </c>
      <c r="F125" s="48">
        <v>0</v>
      </c>
      <c r="G125" s="48">
        <v>0</v>
      </c>
      <c r="H125" s="49">
        <v>0</v>
      </c>
    </row>
    <row r="126" spans="1:8" ht="13.5">
      <c r="A126" s="123"/>
      <c r="B126" s="121" t="s">
        <v>103</v>
      </c>
      <c r="C126" s="120"/>
      <c r="D126" s="47" t="s">
        <v>44</v>
      </c>
      <c r="E126" s="48">
        <v>0</v>
      </c>
      <c r="F126" s="48">
        <v>0</v>
      </c>
      <c r="G126" s="48">
        <v>0</v>
      </c>
      <c r="H126" s="49">
        <v>0</v>
      </c>
    </row>
    <row r="127" spans="1:8" ht="13.5">
      <c r="A127" s="123"/>
      <c r="B127" s="121"/>
      <c r="C127" s="121"/>
      <c r="D127" s="47" t="s">
        <v>45</v>
      </c>
      <c r="E127" s="48">
        <v>0</v>
      </c>
      <c r="F127" s="48">
        <v>0</v>
      </c>
      <c r="G127" s="48">
        <v>0</v>
      </c>
      <c r="H127" s="49">
        <v>0</v>
      </c>
    </row>
    <row r="128" spans="1:8" ht="13.5">
      <c r="A128" s="123"/>
      <c r="B128" s="122"/>
      <c r="C128" s="122"/>
      <c r="D128" s="47" t="s">
        <v>46</v>
      </c>
      <c r="E128" s="48">
        <v>0</v>
      </c>
      <c r="F128" s="48">
        <v>0</v>
      </c>
      <c r="G128" s="48">
        <v>0</v>
      </c>
      <c r="H128" s="49">
        <v>0</v>
      </c>
    </row>
    <row r="129" spans="1:14" ht="13.5">
      <c r="A129" s="123" t="s">
        <v>104</v>
      </c>
      <c r="B129" s="120"/>
      <c r="C129" s="120"/>
      <c r="D129" s="47" t="s">
        <v>44</v>
      </c>
      <c r="E129" s="48">
        <v>0</v>
      </c>
      <c r="F129" s="48">
        <v>0</v>
      </c>
      <c r="G129" s="48">
        <v>0</v>
      </c>
      <c r="H129" s="49">
        <v>0</v>
      </c>
    </row>
    <row r="130" spans="1:14" ht="13.5">
      <c r="A130" s="123"/>
      <c r="B130" s="121"/>
      <c r="C130" s="121"/>
      <c r="D130" s="47" t="s">
        <v>45</v>
      </c>
      <c r="E130" s="48">
        <v>0</v>
      </c>
      <c r="F130" s="48">
        <v>0</v>
      </c>
      <c r="G130" s="48">
        <v>0</v>
      </c>
      <c r="H130" s="49">
        <v>0</v>
      </c>
    </row>
    <row r="131" spans="1:14" ht="13.5">
      <c r="A131" s="131"/>
      <c r="B131" s="122"/>
      <c r="C131" s="122"/>
      <c r="D131" s="47" t="s">
        <v>46</v>
      </c>
      <c r="E131" s="48">
        <v>0</v>
      </c>
      <c r="F131" s="48">
        <v>0</v>
      </c>
      <c r="G131" s="48">
        <v>0</v>
      </c>
      <c r="H131" s="49">
        <v>0</v>
      </c>
    </row>
    <row r="132" spans="1:14" ht="13.5">
      <c r="A132" s="129" t="s">
        <v>106</v>
      </c>
      <c r="B132" s="35" t="s">
        <v>107</v>
      </c>
      <c r="C132" s="35"/>
      <c r="D132" s="50" t="s">
        <v>44</v>
      </c>
      <c r="E132" s="51">
        <f>E54+E69+E102</f>
        <v>123232680</v>
      </c>
      <c r="F132" s="51">
        <f>F54+F69+F102</f>
        <v>1072097862</v>
      </c>
      <c r="G132" s="51">
        <f>G54</f>
        <v>8470000</v>
      </c>
      <c r="H132" s="52">
        <f>SUM(E132:G132)</f>
        <v>1203800542</v>
      </c>
    </row>
    <row r="133" spans="1:14" ht="13.5">
      <c r="A133" s="129"/>
      <c r="B133" s="35"/>
      <c r="C133" s="35"/>
      <c r="D133" s="53" t="s">
        <v>45</v>
      </c>
      <c r="E133" s="54">
        <v>123232680</v>
      </c>
      <c r="F133" s="54">
        <f>F55+F70+F103</f>
        <v>1065079988</v>
      </c>
      <c r="G133" s="54">
        <v>8470000</v>
      </c>
      <c r="H133" s="52">
        <f>SUM(E133:G133)</f>
        <v>1196782668</v>
      </c>
    </row>
    <row r="134" spans="1:14" ht="14.25" thickBot="1">
      <c r="A134" s="130"/>
      <c r="B134" s="36"/>
      <c r="C134" s="36"/>
      <c r="D134" s="55" t="s">
        <v>46</v>
      </c>
      <c r="E134" s="56">
        <v>0</v>
      </c>
      <c r="F134" s="56">
        <f>F132-F133</f>
        <v>7017874</v>
      </c>
      <c r="G134" s="56">
        <v>0</v>
      </c>
      <c r="H134" s="57">
        <v>7017874</v>
      </c>
    </row>
    <row r="137" spans="1:14" ht="17.25" customHeight="1">
      <c r="N137" s="40" t="s">
        <v>109</v>
      </c>
    </row>
  </sheetData>
  <mergeCells count="134">
    <mergeCell ref="A129:A131"/>
    <mergeCell ref="B129:B131"/>
    <mergeCell ref="A117:A119"/>
    <mergeCell ref="B117:B119"/>
    <mergeCell ref="A120:A122"/>
    <mergeCell ref="B120:B122"/>
    <mergeCell ref="A123:A125"/>
    <mergeCell ref="B123:B125"/>
    <mergeCell ref="A114:A116"/>
    <mergeCell ref="B114:B116"/>
    <mergeCell ref="A99:A101"/>
    <mergeCell ref="B99:B101"/>
    <mergeCell ref="A102:A104"/>
    <mergeCell ref="B102:B104"/>
    <mergeCell ref="A105:A107"/>
    <mergeCell ref="B105:B107"/>
    <mergeCell ref="A126:A128"/>
    <mergeCell ref="B126:B128"/>
    <mergeCell ref="A84:A86"/>
    <mergeCell ref="B84:B86"/>
    <mergeCell ref="C84:C86"/>
    <mergeCell ref="A87:A89"/>
    <mergeCell ref="B87:B89"/>
    <mergeCell ref="A108:A110"/>
    <mergeCell ref="B108:B110"/>
    <mergeCell ref="A111:A113"/>
    <mergeCell ref="B111:B113"/>
    <mergeCell ref="A45:A47"/>
    <mergeCell ref="B45:B47"/>
    <mergeCell ref="A30:A32"/>
    <mergeCell ref="B30:B32"/>
    <mergeCell ref="A33:A35"/>
    <mergeCell ref="B33:B35"/>
    <mergeCell ref="A36:A38"/>
    <mergeCell ref="B36:B38"/>
    <mergeCell ref="C69:C71"/>
    <mergeCell ref="A57:A59"/>
    <mergeCell ref="B57:B59"/>
    <mergeCell ref="A60:A62"/>
    <mergeCell ref="B60:B62"/>
    <mergeCell ref="A63:A65"/>
    <mergeCell ref="B63:B65"/>
    <mergeCell ref="A48:A50"/>
    <mergeCell ref="B48:B50"/>
    <mergeCell ref="A51:A53"/>
    <mergeCell ref="B51:B53"/>
    <mergeCell ref="A54:A56"/>
    <mergeCell ref="B54:B56"/>
    <mergeCell ref="C63:C65"/>
    <mergeCell ref="A66:A68"/>
    <mergeCell ref="B66:B68"/>
    <mergeCell ref="A132:A134"/>
    <mergeCell ref="C66:C68"/>
    <mergeCell ref="C93:C95"/>
    <mergeCell ref="C99:C101"/>
    <mergeCell ref="C126:C128"/>
    <mergeCell ref="C105:C107"/>
    <mergeCell ref="C108:C110"/>
    <mergeCell ref="C114:C116"/>
    <mergeCell ref="C111:C113"/>
    <mergeCell ref="B81:B83"/>
    <mergeCell ref="A72:A74"/>
    <mergeCell ref="B72:B74"/>
    <mergeCell ref="A75:A77"/>
    <mergeCell ref="B75:B77"/>
    <mergeCell ref="A78:A80"/>
    <mergeCell ref="B78:B80"/>
    <mergeCell ref="A69:A71"/>
    <mergeCell ref="B69:B71"/>
    <mergeCell ref="A90:A92"/>
    <mergeCell ref="B90:B92"/>
    <mergeCell ref="A93:A95"/>
    <mergeCell ref="B93:B95"/>
    <mergeCell ref="A96:A98"/>
    <mergeCell ref="B96:B98"/>
    <mergeCell ref="A2:H2"/>
    <mergeCell ref="E4:E5"/>
    <mergeCell ref="G4:G5"/>
    <mergeCell ref="H4:H5"/>
    <mergeCell ref="A4:C4"/>
    <mergeCell ref="D4:D5"/>
    <mergeCell ref="F4:F5"/>
    <mergeCell ref="C18:C20"/>
    <mergeCell ref="C21:C23"/>
    <mergeCell ref="A6:A8"/>
    <mergeCell ref="B6:B8"/>
    <mergeCell ref="C6:C8"/>
    <mergeCell ref="A9:A11"/>
    <mergeCell ref="B9:B11"/>
    <mergeCell ref="C9:C11"/>
    <mergeCell ref="C15:C17"/>
    <mergeCell ref="A21:A23"/>
    <mergeCell ref="B21:B23"/>
    <mergeCell ref="A12:A14"/>
    <mergeCell ref="B12:B14"/>
    <mergeCell ref="A15:A17"/>
    <mergeCell ref="B15:B17"/>
    <mergeCell ref="A18:A20"/>
    <mergeCell ref="B18:B20"/>
    <mergeCell ref="A81:A83"/>
    <mergeCell ref="C87:C89"/>
    <mergeCell ref="C96:C98"/>
    <mergeCell ref="C90:C92"/>
    <mergeCell ref="C24:C26"/>
    <mergeCell ref="C12:C14"/>
    <mergeCell ref="C36:C38"/>
    <mergeCell ref="C42:C44"/>
    <mergeCell ref="C27:C29"/>
    <mergeCell ref="C54:C56"/>
    <mergeCell ref="C57:C59"/>
    <mergeCell ref="C60:C62"/>
    <mergeCell ref="C39:C41"/>
    <mergeCell ref="C33:C35"/>
    <mergeCell ref="C45:C47"/>
    <mergeCell ref="C30:C32"/>
    <mergeCell ref="A24:A26"/>
    <mergeCell ref="B24:B26"/>
    <mergeCell ref="A27:A29"/>
    <mergeCell ref="B27:B29"/>
    <mergeCell ref="A39:A41"/>
    <mergeCell ref="B39:B41"/>
    <mergeCell ref="A42:A44"/>
    <mergeCell ref="B42:B44"/>
    <mergeCell ref="C102:C104"/>
    <mergeCell ref="C129:C131"/>
    <mergeCell ref="C117:C119"/>
    <mergeCell ref="C120:C122"/>
    <mergeCell ref="C123:C125"/>
    <mergeCell ref="C81:C83"/>
    <mergeCell ref="C72:C74"/>
    <mergeCell ref="C75:C77"/>
    <mergeCell ref="C48:C50"/>
    <mergeCell ref="C51:C53"/>
    <mergeCell ref="C78:C80"/>
  </mergeCells>
  <phoneticPr fontId="2" type="noConversion"/>
  <printOptions horizontalCentered="1"/>
  <pageMargins left="0.39370078740157483" right="0.39370078740157483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세입세출예산안총괄표</vt:lpstr>
      <vt:lpstr>세입결산총괄표</vt:lpstr>
      <vt:lpstr>세출결산총괄표</vt:lpstr>
      <vt:lpstr>세입세출예산안총괄표!Print_Area</vt:lpstr>
      <vt:lpstr>세출결산총괄표!Print_Area</vt:lpstr>
      <vt:lpstr>세입결산총괄표!Print_Titles</vt:lpstr>
      <vt:lpstr>세출결산총괄표!Print_Titles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에벤에셀1</cp:lastModifiedBy>
  <cp:lastPrinted>2015-03-13T02:02:19Z</cp:lastPrinted>
  <dcterms:created xsi:type="dcterms:W3CDTF">2007-03-12T07:37:24Z</dcterms:created>
  <dcterms:modified xsi:type="dcterms:W3CDTF">2015-03-13T02:19:07Z</dcterms:modified>
</cp:coreProperties>
</file>